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9040" windowHeight="15720" activeTab="1"/>
  </bookViews>
  <sheets>
    <sheet name="Rekapitulace" sheetId="1" r:id="rId1"/>
    <sheet name="Položky všech ceníků" sheetId="2" r:id="rId2"/>
  </sheets>
  <definedNames>
    <definedName name="_xlnm.Print_Titles" localSheetId="1">'Položky všech ceníků'!$1:$7</definedName>
    <definedName name="_xlnm.Print_Titles" localSheetId="0">Rekapitulace!$1:$7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85" i="2" l="1"/>
  <c r="Z105" i="2"/>
  <c r="Z106" i="2"/>
  <c r="Z107" i="2"/>
  <c r="Z109" i="2"/>
  <c r="Z111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T138" i="2" s="1"/>
  <c r="Z104" i="2"/>
  <c r="Z78" i="2"/>
  <c r="Z79" i="2"/>
  <c r="Z80" i="2"/>
  <c r="Z81" i="2"/>
  <c r="Z82" i="2"/>
  <c r="Z83" i="2"/>
  <c r="Z84" i="2"/>
  <c r="Z86" i="2"/>
  <c r="Z77" i="2"/>
  <c r="AA87" i="2" s="1"/>
  <c r="Z47" i="2"/>
  <c r="Z48" i="2"/>
  <c r="Z49" i="2"/>
  <c r="Z50" i="2"/>
  <c r="Z51" i="2"/>
  <c r="Z52" i="2"/>
  <c r="Z53" i="2"/>
  <c r="Z54" i="2"/>
  <c r="AA59" i="2" s="1"/>
  <c r="Z55" i="2"/>
  <c r="Z56" i="2"/>
  <c r="Z57" i="2"/>
  <c r="Z58" i="2"/>
  <c r="Z46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12" i="2"/>
  <c r="AA28" i="2" l="1"/>
  <c r="J39" i="2" s="1"/>
  <c r="AA130" i="2"/>
  <c r="U28" i="1" s="1"/>
  <c r="W28" i="1" s="1"/>
  <c r="U27" i="1"/>
  <c r="W27" i="1" s="1"/>
  <c r="J98" i="2"/>
  <c r="J95" i="2"/>
  <c r="F92" i="2"/>
  <c r="J70" i="2"/>
  <c r="J67" i="2"/>
  <c r="F64" i="2"/>
  <c r="U25" i="1"/>
  <c r="U23" i="1" l="1"/>
  <c r="F33" i="2"/>
  <c r="J36" i="2"/>
  <c r="J142" i="2"/>
  <c r="J145" i="2" s="1"/>
  <c r="F135" i="2"/>
  <c r="U29" i="1"/>
  <c r="W29" i="1" s="1"/>
  <c r="U26" i="1"/>
  <c r="W26" i="1" s="1"/>
  <c r="W25" i="1"/>
  <c r="W23" i="1"/>
  <c r="U33" i="1"/>
  <c r="U24" i="1"/>
  <c r="W24" i="1" s="1"/>
  <c r="U30" i="1" l="1"/>
  <c r="U34" i="1"/>
  <c r="W34" i="1" s="1"/>
  <c r="W33" i="1"/>
  <c r="U36" i="1" l="1"/>
  <c r="W30" i="1"/>
  <c r="J39" i="1" l="1"/>
  <c r="W36" i="1"/>
  <c r="N39" i="1" l="1"/>
  <c r="O42" i="1" s="1"/>
  <c r="J42" i="1"/>
  <c r="R39" i="1" l="1"/>
  <c r="R42" i="1" s="1"/>
</calcChain>
</file>

<file path=xl/sharedStrings.xml><?xml version="1.0" encoding="utf-8"?>
<sst xmlns="http://schemas.openxmlformats.org/spreadsheetml/2006/main" count="372" uniqueCount="196">
  <si>
    <r>
      <rPr>
        <b/>
        <sz val="16"/>
        <color rgb="FFFF0000"/>
        <rFont val="Arial"/>
      </rPr>
      <t>SOMMER PROJEKT, s.r.o.</t>
    </r>
  </si>
  <si>
    <t>Žižkova 278, 282 01 Český Brod</t>
  </si>
  <si>
    <t xml:space="preserve">Zpracováno programem firmy SELPO Broumy, tel. +420 603 525768 </t>
  </si>
  <si>
    <t>Zakázka číslo:</t>
  </si>
  <si>
    <t>Z-2021/0079</t>
  </si>
  <si>
    <t>Název:</t>
  </si>
  <si>
    <t>Brno - park Vlhká</t>
  </si>
  <si>
    <t/>
  </si>
  <si>
    <t>Veřejné osvětlení</t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</si>
  <si>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</si>
  <si>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</si>
  <si>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</si>
  <si>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</si>
  <si>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</si>
  <si>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</si>
  <si>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</si>
  <si>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>1.</t>
  </si>
  <si>
    <t>C21M - Elektromontáže  -  MONTÁŽ</t>
  </si>
  <si>
    <t>2.</t>
  </si>
  <si>
    <t xml:space="preserve">   Podíl přidružených výkonů 4,80% z C21M a navázaného materiálu</t>
  </si>
  <si>
    <t>3.</t>
  </si>
  <si>
    <t>C46M - Zemní práce  -  MONTÁŽ</t>
  </si>
  <si>
    <t>4.</t>
  </si>
  <si>
    <t xml:space="preserve">   Podíl přidružených výkonů 1,60% z C46M</t>
  </si>
  <si>
    <t>5.</t>
  </si>
  <si>
    <t>Revize, DSPS,  geo. zaměření  -  MONTÁŽ</t>
  </si>
  <si>
    <t>6.</t>
  </si>
  <si>
    <t>MATERIÁL</t>
  </si>
  <si>
    <t>7.</t>
  </si>
  <si>
    <t xml:space="preserve">   Podružný materiál 5,00%</t>
  </si>
  <si>
    <t>CELKEM URN</t>
  </si>
  <si>
    <t>B.</t>
  </si>
  <si>
    <t>VEDLEJŠÍ ROZPOČTOVÉ NÁKLADY</t>
  </si>
  <si>
    <t>8.</t>
  </si>
  <si>
    <t>GZS 2,50% z C21M a navázaného materiálu</t>
  </si>
  <si>
    <t>CELKEM VRN</t>
  </si>
  <si>
    <t>Σ</t>
  </si>
  <si>
    <t>REKAPITULACE CELKEM</t>
  </si>
  <si>
    <t>Základ DPH (*)</t>
  </si>
  <si>
    <t>DPH</t>
  </si>
  <si>
    <t>Celkem s DPH</t>
  </si>
  <si>
    <t>Sazba 21,00%</t>
  </si>
  <si>
    <t>Celkem:</t>
  </si>
  <si>
    <t>(*) byl upraven z důvodu zaokrouhlení</t>
  </si>
  <si>
    <t>Děkujeme za Vaši zakázku. Těšíme se na další spolupráci.</t>
  </si>
  <si>
    <t>vypracoval:</t>
  </si>
  <si>
    <t>e-mail:</t>
  </si>
  <si>
    <t>dne:</t>
  </si>
  <si>
    <t>15.06.2021</t>
  </si>
  <si>
    <t>C21M - Elektromontáže</t>
  </si>
  <si>
    <t>Poř.č.</t>
  </si>
  <si>
    <t>Číslo pol.</t>
  </si>
  <si>
    <t>Cena/jedn. [Kč]</t>
  </si>
  <si>
    <t>Množství</t>
  </si>
  <si>
    <t>Jedn.</t>
  </si>
  <si>
    <t>Celkem [Kč]</t>
  </si>
  <si>
    <t>210010046</t>
  </si>
  <si>
    <t>trubka KOPODUR 63, volně</t>
  </si>
  <si>
    <t>240,00</t>
  </si>
  <si>
    <t>m</t>
  </si>
  <si>
    <t>210010125</t>
  </si>
  <si>
    <t>trubka ochranná plastová tuhá do průměru 110mm (VU)</t>
  </si>
  <si>
    <t>24,00</t>
  </si>
  <si>
    <t>210100001</t>
  </si>
  <si>
    <t>ukončení vodiče v rozvaděči vč. zapojení a koncovky do 2.5mm2</t>
  </si>
  <si>
    <t>18,00</t>
  </si>
  <si>
    <t>ks</t>
  </si>
  <si>
    <t>210100002</t>
  </si>
  <si>
    <t>ukončení vodiče v rozvaděči vč. zapojení a koncovky do 6mm2</t>
  </si>
  <si>
    <t>6,00</t>
  </si>
  <si>
    <t>210100003</t>
  </si>
  <si>
    <t>ukončení vodiče v rozvaděči vč. zapojení a koncovky do 16mm2</t>
  </si>
  <si>
    <t>72,00</t>
  </si>
  <si>
    <t>210120001</t>
  </si>
  <si>
    <t>pojistka včetně vložek E 27 do 25 A</t>
  </si>
  <si>
    <t>210190001</t>
  </si>
  <si>
    <t>montáž oceloplech. rozvodnic do 20kg</t>
  </si>
  <si>
    <t>1,00</t>
  </si>
  <si>
    <t>210202011.1</t>
  </si>
  <si>
    <t>montáž svítidla</t>
  </si>
  <si>
    <t>210204002</t>
  </si>
  <si>
    <t>Programování svítidel dle požadavku</t>
  </si>
  <si>
    <t>210204201</t>
  </si>
  <si>
    <t>elektrovýzbroj stožáru pro 1okruh</t>
  </si>
  <si>
    <t>210220022</t>
  </si>
  <si>
    <t>uzemění v zemi FeZn průměru 8-10mm vč. svorek, propojení a izolace spojů</t>
  </si>
  <si>
    <t>210,00</t>
  </si>
  <si>
    <t>210800527</t>
  </si>
  <si>
    <t>CY 6mm2 (H07V-U) zelenožlutý (VU)</t>
  </si>
  <si>
    <t>210810005</t>
  </si>
  <si>
    <t>CYKY-CYKYm 5Bx1.5mm2 (CYKY 5J1.5) 750V (VU)</t>
  </si>
  <si>
    <t>36,00</t>
  </si>
  <si>
    <t>210810013</t>
  </si>
  <si>
    <t>CYKY-CYKYm 4Bx16mm2 (CYKY 4J16) 750V (VU)</t>
  </si>
  <si>
    <t>210950101</t>
  </si>
  <si>
    <t>označovací štítek na kabel(navíc proti ČSN)</t>
  </si>
  <si>
    <t>Celkem za ceník:</t>
  </si>
  <si>
    <t>Cena:</t>
  </si>
  <si>
    <t>Kč</t>
  </si>
  <si>
    <t>C46M - Zemní práce</t>
  </si>
  <si>
    <t>4600000003</t>
  </si>
  <si>
    <t>fólie výstražná z PVC šířky 33cm</t>
  </si>
  <si>
    <t>120,00</t>
  </si>
  <si>
    <t>460010024</t>
  </si>
  <si>
    <t>Vytyčení trati vedení kabelového podzemního v zástavbě</t>
  </si>
  <si>
    <t>0,12</t>
  </si>
  <si>
    <t>km</t>
  </si>
  <si>
    <t>460030191</t>
  </si>
  <si>
    <t>Řezání podkladu nebo krytu živičného tl. do 5 cm</t>
  </si>
  <si>
    <t>45,00</t>
  </si>
  <si>
    <t>460030193</t>
  </si>
  <si>
    <t>10,50</t>
  </si>
  <si>
    <t>m2</t>
  </si>
  <si>
    <t>10,00</t>
  </si>
  <si>
    <t>Řezání podkladu nebo krytu živičného tl. do 15 cm</t>
  </si>
  <si>
    <t>21,00</t>
  </si>
  <si>
    <t>460050003.1</t>
  </si>
  <si>
    <t>ruční výkop jámy zem.tř.3-4</t>
  </si>
  <si>
    <t>m3</t>
  </si>
  <si>
    <t>zához jámy zem.tř. 3-4</t>
  </si>
  <si>
    <t>460050005</t>
  </si>
  <si>
    <t>betonový základ do bednění</t>
  </si>
  <si>
    <t>460200163</t>
  </si>
  <si>
    <t>Hloubení kabelových nezapažených rýh ručně š. 35 cm, hl. 80 cm, v hornině tř. 3</t>
  </si>
  <si>
    <t>110,00</t>
  </si>
  <si>
    <t>460200303</t>
  </si>
  <si>
    <t>Hloubení kabelových nezapažených rýh ručně š. 50 cm, hl. 120 cm, v hornině tř. 3</t>
  </si>
  <si>
    <t>460560143</t>
  </si>
  <si>
    <t>Zásyp rýh ručně šířky 35 cm, hloubky 60 cm, z horniny tř. 3</t>
  </si>
  <si>
    <t>460560283</t>
  </si>
  <si>
    <t>Zásyp rýh ručně šířky 50 cm, hloubky 100 cm, z horniny tř. 3</t>
  </si>
  <si>
    <t>Revize, DSPS,  geo. zaměření</t>
  </si>
  <si>
    <t>320410001</t>
  </si>
  <si>
    <t>celk.prohl.el.zaříz.a vyhot.rev.zp.do 50.tis.mont.</t>
  </si>
  <si>
    <t>dokumentace skutečného provedení stavby</t>
  </si>
  <si>
    <t>geodetické zaměření</t>
  </si>
  <si>
    <t>montážní plošina</t>
  </si>
  <si>
    <t>320410021</t>
  </si>
  <si>
    <t>Měř.zemn.odporu pro zem.sít do 500m pásku</t>
  </si>
  <si>
    <t>měření</t>
  </si>
  <si>
    <t>460620002</t>
  </si>
  <si>
    <t>dopravní značení</t>
  </si>
  <si>
    <t>poplatky skládka</t>
  </si>
  <si>
    <t>t</t>
  </si>
  <si>
    <t>recyklační poplatky</t>
  </si>
  <si>
    <t>Materiály</t>
  </si>
  <si>
    <t>00240</t>
  </si>
  <si>
    <t>trubka ohebná KOPODUR 63</t>
  </si>
  <si>
    <t>00247</t>
  </si>
  <si>
    <t>trubka ochr. vnitřní z PE průměr 100mm</t>
  </si>
  <si>
    <t>00906</t>
  </si>
  <si>
    <t>pojistkový dotyk 20A</t>
  </si>
  <si>
    <t>00909</t>
  </si>
  <si>
    <t xml:space="preserve">LED 16,6W / 3000 K / 2300 lm / silniční optickký systém ST1.0 /
autonomní regulace světelného toku / IP67 / IK09 / RAL 9007 </t>
  </si>
  <si>
    <t>LED 38,7W / 3000 K / 5370 lm / asymetrický optický systém A60 /
autonomní regulace světelného toku / IP67 / IK09 / RAL 9007</t>
  </si>
  <si>
    <t xml:space="preserve">LED 38,7W / 3000 K / 5370 lm / asymetrický optický systém A60 /
autonomní regulace světelného toku / IP67 / IK09 / RAL 9007 </t>
  </si>
  <si>
    <t>pojistková vložka E27/20A</t>
  </si>
  <si>
    <t>vertikální držák</t>
  </si>
  <si>
    <t>01063</t>
  </si>
  <si>
    <t>beton</t>
  </si>
  <si>
    <t>kopaný písek</t>
  </si>
  <si>
    <t>mat. oprava chodníku</t>
  </si>
  <si>
    <t>mat. oprava komunikace</t>
  </si>
  <si>
    <t>rozpojovací skřín RF5:4 vč. pojistek</t>
  </si>
  <si>
    <t>stožár sadový ocelový 5 m - 133/60; např. SB 5</t>
  </si>
  <si>
    <t>01154</t>
  </si>
  <si>
    <t>elektrovýzbroj stožáru pro 1 okruh, např. GURO EKM 2035</t>
  </si>
  <si>
    <t>01473</t>
  </si>
  <si>
    <t>ochranná manžeta plastová</t>
  </si>
  <si>
    <t>připojovací svorka SS spojovací pro lana</t>
  </si>
  <si>
    <t>stožárové pouzdro</t>
  </si>
  <si>
    <t>02944</t>
  </si>
  <si>
    <t>CYKY 4Bx16mm2 (CYKY 4J16)</t>
  </si>
  <si>
    <t>15100</t>
  </si>
  <si>
    <t>pojistková hlavice 2310-11 E27</t>
  </si>
  <si>
    <t>15101</t>
  </si>
  <si>
    <t>pojistkový spodek 2110-30 E27</t>
  </si>
  <si>
    <t>33746</t>
  </si>
  <si>
    <t>CY  6mm2 (H07V-U) zelenožlutý</t>
  </si>
  <si>
    <t>33912</t>
  </si>
  <si>
    <t>CYKY 5Bx1.5mm2 (CYKY 5J1.5)</t>
  </si>
  <si>
    <t>Celkem za materiály:</t>
  </si>
  <si>
    <t>Prořez 5,00%</t>
  </si>
  <si>
    <t>Karel Sommer</t>
  </si>
  <si>
    <t>kaja.sommer@email.cz</t>
  </si>
  <si>
    <t>tel. +420 739 733 066, e-mail: kaja.sommer@email.cz</t>
  </si>
  <si>
    <t>kpl</t>
  </si>
  <si>
    <t>zábor veřejného prostranství</t>
  </si>
  <si>
    <t>Komunikace bourání a položení asfaltu</t>
  </si>
  <si>
    <t>Chodník bourání a položení betonu</t>
  </si>
  <si>
    <t>Montáž celkem:</t>
  </si>
  <si>
    <t>Základ 21,00% DPH:</t>
  </si>
  <si>
    <t>programování svítidel</t>
  </si>
  <si>
    <t>LED svítidlo 16,6 W</t>
  </si>
  <si>
    <t>LED svítidlo 38,7 W</t>
  </si>
  <si>
    <t xml:space="preserve">stožár sadový ocelový,FeZn, komaxit nástřik RAL 3009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</si>
</sst>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5]#,##0.00;\-#,##0.00"/>
    <numFmt numFmtId="165" formatCode="#,##0.00\ &quot;Kč&quot;"/>
  </numFmts>
  <fonts count="14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6"/>
      <color rgb="FFFF0000"/>
      <name val="Arial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12"/>
      <color rgb="FF0000FF"/>
      <name val="Arial"/>
    </font>
    <font>
      <b/>
      <sz val="8.25"/>
      <color rgb="FF000000"/>
      <name val="Arial"/>
    </font>
    <font>
      <sz val="8.25"/>
      <color rgb="FF000000"/>
      <name val="Arial"/>
    </font>
    <font>
      <sz val="10"/>
      <color rgb="FF000000"/>
      <name val="Arial"/>
    </font>
    <font>
      <b/>
      <sz val="9.75"/>
      <color rgb="FF000000"/>
      <name val="Arial"/>
    </font>
    <font>
      <i/>
      <sz val="8.25"/>
      <color rgb="FF000000"/>
      <name val="Arial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0" fontId="13" fillId="0" borderId="0"/>
  </cellStyleXfs>
  <cellXfs count="80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1" fillId="2" borderId="0" xfId="1" applyNumberFormat="1" applyFont="1" applyFill="1" applyBorder="1" applyAlignment="1">
      <alignment vertical="top" wrapText="1"/>
    </xf>
    <xf numFmtId="0" fontId="1" fillId="2" borderId="2" xfId="1" applyNumberFormat="1" applyFont="1" applyFill="1" applyBorder="1" applyAlignment="1">
      <alignment vertical="top" wrapText="1"/>
    </xf>
    <xf numFmtId="0" fontId="1" fillId="2" borderId="1" xfId="1" applyNumberFormat="1" applyFont="1" applyFill="1" applyBorder="1" applyAlignment="1">
      <alignment vertical="top" wrapText="1"/>
    </xf>
    <xf numFmtId="0" fontId="1" fillId="2" borderId="3" xfId="1" applyNumberFormat="1" applyFont="1" applyFill="1" applyBorder="1" applyAlignment="1">
      <alignment vertical="top" wrapText="1"/>
    </xf>
    <xf numFmtId="0" fontId="1" fillId="3" borderId="0" xfId="1" applyNumberFormat="1" applyFont="1" applyFill="1" applyBorder="1" applyAlignment="1">
      <alignment vertical="top" wrapText="1"/>
    </xf>
    <xf numFmtId="0" fontId="1" fillId="2" borderId="4" xfId="1" applyNumberFormat="1" applyFont="1" applyFill="1" applyBorder="1" applyAlignment="1">
      <alignment vertical="top" wrapText="1"/>
    </xf>
    <xf numFmtId="0" fontId="1" fillId="2" borderId="5" xfId="1" applyNumberFormat="1" applyFont="1" applyFill="1" applyBorder="1" applyAlignment="1">
      <alignment vertical="top" wrapText="1"/>
    </xf>
    <xf numFmtId="0" fontId="1" fillId="2" borderId="6" xfId="1" applyNumberFormat="1" applyFont="1" applyFill="1" applyBorder="1" applyAlignment="1">
      <alignment vertical="top" wrapText="1"/>
    </xf>
    <xf numFmtId="0" fontId="1" fillId="2" borderId="7" xfId="1" applyNumberFormat="1" applyFont="1" applyFill="1" applyBorder="1" applyAlignment="1">
      <alignment vertical="top" wrapText="1"/>
    </xf>
    <xf numFmtId="0" fontId="1" fillId="2" borderId="8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1" fillId="0" borderId="7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vertical="top" wrapText="1" readingOrder="1"/>
    </xf>
    <xf numFmtId="164" fontId="9" fillId="0" borderId="0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horizontal="right" vertical="center" wrapText="1" readingOrder="1"/>
    </xf>
    <xf numFmtId="0" fontId="8" fillId="0" borderId="10" xfId="1" applyNumberFormat="1" applyFont="1" applyFill="1" applyBorder="1" applyAlignment="1">
      <alignment vertical="center" wrapText="1" readingOrder="1"/>
    </xf>
    <xf numFmtId="0" fontId="1" fillId="0" borderId="0" xfId="0" applyFont="1" applyFill="1" applyBorder="1"/>
    <xf numFmtId="0" fontId="9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1" fillId="0" borderId="0" xfId="0" applyFont="1" applyFill="1" applyBorder="1"/>
    <xf numFmtId="0" fontId="9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165" fontId="1" fillId="0" borderId="10" xfId="1" applyNumberFormat="1" applyFont="1" applyFill="1" applyBorder="1" applyAlignment="1">
      <alignment vertical="top" wrapText="1"/>
    </xf>
    <xf numFmtId="0" fontId="9" fillId="4" borderId="0" xfId="1" applyNumberFormat="1" applyFont="1" applyFill="1" applyBorder="1" applyAlignment="1">
      <alignment horizontal="right" vertical="top" wrapText="1" readingOrder="1"/>
    </xf>
    <xf numFmtId="0" fontId="9" fillId="4" borderId="0" xfId="1" applyNumberFormat="1" applyFont="1" applyFill="1" applyBorder="1" applyAlignment="1">
      <alignment vertical="top" wrapText="1" readingOrder="1"/>
    </xf>
    <xf numFmtId="0" fontId="1" fillId="4" borderId="0" xfId="0" applyFont="1" applyFill="1" applyBorder="1"/>
    <xf numFmtId="164" fontId="9" fillId="4" borderId="0" xfId="1" applyNumberFormat="1" applyFont="1" applyFill="1" applyBorder="1" applyAlignment="1">
      <alignment horizontal="right" vertical="top" wrapText="1" readingOrder="1"/>
    </xf>
    <xf numFmtId="165" fontId="11" fillId="0" borderId="7" xfId="1" applyNumberFormat="1" applyFont="1" applyFill="1" applyBorder="1" applyAlignment="1">
      <alignment horizontal="right" vertical="top" wrapText="1" readingOrder="1"/>
    </xf>
    <xf numFmtId="165" fontId="11" fillId="0" borderId="0" xfId="1" applyNumberFormat="1" applyFont="1" applyFill="1" applyBorder="1" applyAlignment="1">
      <alignment horizontal="right" vertical="top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right" vertical="top" wrapText="1" readingOrder="1"/>
    </xf>
    <xf numFmtId="0" fontId="5" fillId="2" borderId="0" xfId="1" applyNumberFormat="1" applyFont="1" applyFill="1" applyBorder="1" applyAlignment="1">
      <alignment horizontal="right" vertical="top" wrapText="1" readingOrder="1"/>
    </xf>
    <xf numFmtId="0" fontId="1" fillId="2" borderId="0" xfId="1" applyNumberFormat="1" applyFont="1" applyFill="1" applyBorder="1" applyAlignment="1">
      <alignment vertical="top" wrapText="1"/>
    </xf>
    <xf numFmtId="0" fontId="6" fillId="2" borderId="0" xfId="1" applyNumberFormat="1" applyFont="1" applyFill="1" applyBorder="1" applyAlignment="1">
      <alignment vertical="top" wrapText="1" readingOrder="1"/>
    </xf>
    <xf numFmtId="0" fontId="7" fillId="0" borderId="0" xfId="1" applyNumberFormat="1" applyFont="1" applyFill="1" applyBorder="1" applyAlignment="1">
      <alignment horizontal="center" vertical="top" wrapText="1" readingOrder="1"/>
    </xf>
    <xf numFmtId="0" fontId="8" fillId="0" borderId="9" xfId="1" applyNumberFormat="1" applyFont="1" applyFill="1" applyBorder="1" applyAlignment="1">
      <alignment horizontal="right" vertical="top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8" fillId="0" borderId="9" xfId="1" applyNumberFormat="1" applyFont="1" applyFill="1" applyBorder="1" applyAlignment="1">
      <alignment vertical="top" wrapText="1" readingOrder="1"/>
    </xf>
    <xf numFmtId="0" fontId="8" fillId="0" borderId="0" xfId="1" applyNumberFormat="1" applyFont="1" applyFill="1" applyBorder="1" applyAlignment="1">
      <alignment horizontal="left" vertical="top" wrapText="1" readingOrder="1"/>
    </xf>
    <xf numFmtId="0" fontId="8" fillId="0" borderId="0" xfId="1" applyNumberFormat="1" applyFont="1" applyFill="1" applyBorder="1" applyAlignment="1">
      <alignment vertical="top" wrapText="1" readingOrder="1"/>
    </xf>
    <xf numFmtId="0" fontId="8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165" fontId="9" fillId="0" borderId="0" xfId="1" applyNumberFormat="1" applyFont="1" applyFill="1" applyBorder="1" applyAlignment="1">
      <alignment horizontal="right" vertical="top" wrapText="1" readingOrder="1"/>
    </xf>
    <xf numFmtId="165" fontId="1" fillId="0" borderId="0" xfId="0" applyNumberFormat="1" applyFont="1" applyFill="1" applyBorder="1"/>
    <xf numFmtId="165" fontId="8" fillId="0" borderId="0" xfId="1" applyNumberFormat="1" applyFont="1" applyFill="1" applyBorder="1" applyAlignment="1">
      <alignment horizontal="right" vertical="top" wrapText="1" readingOrder="1"/>
    </xf>
    <xf numFmtId="0" fontId="8" fillId="0" borderId="9" xfId="1" applyNumberFormat="1" applyFont="1" applyFill="1" applyBorder="1" applyAlignment="1">
      <alignment horizontal="left" vertical="center" wrapText="1" readingOrder="1"/>
    </xf>
    <xf numFmtId="0" fontId="8" fillId="0" borderId="9" xfId="1" applyNumberFormat="1" applyFont="1" applyFill="1" applyBorder="1" applyAlignment="1">
      <alignment vertical="center" wrapText="1" readingOrder="1"/>
    </xf>
    <xf numFmtId="165" fontId="8" fillId="0" borderId="9" xfId="1" applyNumberFormat="1" applyFont="1" applyFill="1" applyBorder="1" applyAlignment="1">
      <alignment horizontal="right" vertical="center" wrapText="1" readingOrder="1"/>
    </xf>
    <xf numFmtId="165" fontId="1" fillId="0" borderId="9" xfId="1" applyNumberFormat="1" applyFont="1" applyFill="1" applyBorder="1" applyAlignment="1">
      <alignment vertical="top" wrapText="1"/>
    </xf>
    <xf numFmtId="0" fontId="10" fillId="0" borderId="7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1" fillId="0" borderId="7" xfId="1" applyNumberFormat="1" applyFont="1" applyFill="1" applyBorder="1" applyAlignment="1">
      <alignment horizontal="right" vertical="top" wrapText="1" readingOrder="1"/>
    </xf>
    <xf numFmtId="165" fontId="11" fillId="0" borderId="7" xfId="1" applyNumberFormat="1" applyFont="1" applyFill="1" applyBorder="1" applyAlignment="1">
      <alignment horizontal="right" vertical="top" wrapText="1" readingOrder="1"/>
    </xf>
    <xf numFmtId="0" fontId="11" fillId="0" borderId="0" xfId="1" applyNumberFormat="1" applyFont="1" applyFill="1" applyBorder="1" applyAlignment="1">
      <alignment horizontal="right" vertical="top" wrapText="1" readingOrder="1"/>
    </xf>
    <xf numFmtId="165" fontId="11" fillId="0" borderId="0" xfId="1" applyNumberFormat="1" applyFont="1" applyFill="1" applyBorder="1" applyAlignment="1">
      <alignment horizontal="right" vertical="top" wrapText="1" readingOrder="1"/>
    </xf>
    <xf numFmtId="0" fontId="4" fillId="0" borderId="0" xfId="1" applyNumberFormat="1" applyFont="1" applyFill="1" applyBorder="1" applyAlignment="1">
      <alignment vertical="top" wrapText="1" readingOrder="1"/>
    </xf>
    <xf numFmtId="0" fontId="9" fillId="0" borderId="0" xfId="1" applyNumberFormat="1" applyFont="1" applyFill="1" applyBorder="1" applyAlignment="1">
      <alignment horizontal="left" vertical="top" wrapText="1" readingOrder="1"/>
    </xf>
    <xf numFmtId="164" fontId="9" fillId="0" borderId="0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horizontal="right" vertical="center" wrapText="1" readingOrder="1"/>
    </xf>
    <xf numFmtId="0" fontId="8" fillId="0" borderId="10" xfId="1" applyNumberFormat="1" applyFont="1" applyFill="1" applyBorder="1" applyAlignment="1">
      <alignment horizontal="right" vertical="top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8" fillId="0" borderId="10" xfId="1" applyNumberFormat="1" applyFont="1" applyFill="1" applyBorder="1" applyAlignment="1">
      <alignment vertical="top" wrapText="1" readingOrder="1"/>
    </xf>
    <xf numFmtId="0" fontId="9" fillId="4" borderId="0" xfId="1" applyNumberFormat="1" applyFont="1" applyFill="1" applyBorder="1" applyAlignment="1">
      <alignment horizontal="right" vertical="top" wrapText="1" readingOrder="1"/>
    </xf>
    <xf numFmtId="0" fontId="1" fillId="4" borderId="0" xfId="0" applyFont="1" applyFill="1" applyBorder="1"/>
    <xf numFmtId="0" fontId="9" fillId="4" borderId="0" xfId="1" applyNumberFormat="1" applyFont="1" applyFill="1" applyBorder="1" applyAlignment="1">
      <alignment vertical="top" wrapText="1" readingOrder="1"/>
    </xf>
    <xf numFmtId="164" fontId="9" fillId="4" borderId="0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vertical="center" wrapText="1" readingOrder="1"/>
    </xf>
    <xf numFmtId="0" fontId="12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 applyAlignment="1">
      <alignment horizontal="left"/>
    </xf>
    <xf numFmtId="165" fontId="9" fillId="0" borderId="0" xfId="1" applyNumberFormat="1" applyFont="1" applyFill="1" applyBorder="1" applyAlignment="1">
      <alignment horizontal="left" vertical="top" wrapText="1" readingOrder="1"/>
    </xf>
    <xf numFmtId="165" fontId="1" fillId="0" borderId="0" xfId="0" applyNumberFormat="1" applyFont="1" applyFill="1" applyBorder="1" applyAlignment="1">
      <alignment horizontal="left"/>
    </xf>
  </cellXfs>
  <cellStyles count="2">
    <cellStyle name="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2"/>
  <sheetViews>
    <sheetView showGridLines="0" workbookViewId="0">
      <pane ySplit="7" topLeftCell="A8" activePane="bottomLeft" state="frozen"/>
      <selection pane="bottomLeft" activeCell="P55" sqref="P55"/>
    </sheetView>
  </sheetViews>
  <sheetFormatPr defaultRowHeight="15" x14ac:dyDescent="0.25"/>
  <cols>
    <col min="1" max="2" width="0.5703125" customWidth="1"/>
    <col min="3" max="3" width="1.140625" customWidth="1"/>
    <col min="4" max="4" width="0.140625" customWidth="1"/>
    <col min="5" max="5" width="6.7109375" customWidth="1"/>
    <col min="6" max="6" width="2" customWidth="1"/>
    <col min="7" max="7" width="1.140625" customWidth="1"/>
    <col min="8" max="8" width="2.5703125" customWidth="1"/>
    <col min="9" max="9" width="0" hidden="1" customWidth="1"/>
    <col min="10" max="10" width="5.42578125" customWidth="1"/>
    <col min="11" max="11" width="7.5703125" customWidth="1"/>
    <col min="12" max="12" width="2.42578125" customWidth="1"/>
    <col min="13" max="13" width="0.5703125" customWidth="1"/>
    <col min="14" max="14" width="0" hidden="1" customWidth="1"/>
    <col min="15" max="15" width="2.140625" customWidth="1"/>
    <col min="16" max="16" width="12.140625" customWidth="1"/>
    <col min="17" max="17" width="1.140625" customWidth="1"/>
    <col min="18" max="18" width="15.7109375" customWidth="1"/>
    <col min="19" max="19" width="8" customWidth="1"/>
    <col min="20" max="20" width="0.5703125" customWidth="1"/>
    <col min="21" max="21" width="2.140625" customWidth="1"/>
    <col min="22" max="22" width="13.85546875" customWidth="1"/>
    <col min="23" max="23" width="4.28515625" customWidth="1"/>
    <col min="24" max="24" width="9.85546875" customWidth="1"/>
    <col min="25" max="25" width="0" hidden="1" customWidth="1"/>
    <col min="26" max="26" width="1.28515625" customWidth="1"/>
    <col min="27" max="28" width="0.5703125" customWidth="1"/>
  </cols>
  <sheetData>
    <row r="1" spans="1:28" x14ac:dyDescent="0.25">
      <c r="M1" s="35" t="s">
        <v>0</v>
      </c>
      <c r="N1" s="36"/>
      <c r="O1" s="36"/>
      <c r="P1" s="36"/>
      <c r="Q1" s="36"/>
      <c r="R1" s="36"/>
      <c r="S1" s="36"/>
      <c r="T1" s="36"/>
      <c r="U1" s="36"/>
    </row>
    <row r="2" spans="1:28" x14ac:dyDescent="0.25">
      <c r="P2" s="37" t="s">
        <v>1</v>
      </c>
      <c r="Q2" s="36"/>
      <c r="R2" s="36"/>
      <c r="S2" s="36"/>
    </row>
    <row r="3" spans="1:28" x14ac:dyDescent="0.25">
      <c r="H3" s="37" t="s">
        <v>185</v>
      </c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</row>
    <row r="4" spans="1:28" ht="2.85" customHeight="1" x14ac:dyDescent="0.25"/>
    <row r="5" spans="1:28" ht="1.3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1.25" customHeight="1" x14ac:dyDescent="0.25">
      <c r="A6" s="38" t="s">
        <v>2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</row>
    <row r="7" spans="1:28" ht="0" hidden="1" customHeight="1" x14ac:dyDescent="0.25"/>
    <row r="8" spans="1:28" ht="2.85" customHeight="1" x14ac:dyDescent="0.2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8" ht="5.65" customHeight="1" x14ac:dyDescent="0.25">
      <c r="B9" s="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5"/>
      <c r="AA9" s="6"/>
    </row>
    <row r="10" spans="1:28" ht="16.350000000000001" customHeight="1" x14ac:dyDescent="0.25">
      <c r="B10" s="7"/>
      <c r="C10" s="2"/>
      <c r="D10" s="2"/>
      <c r="E10" s="39" t="s">
        <v>3</v>
      </c>
      <c r="F10" s="40"/>
      <c r="G10" s="40"/>
      <c r="H10" s="40"/>
      <c r="I10" s="40"/>
      <c r="J10" s="40"/>
      <c r="K10" s="41" t="s">
        <v>4</v>
      </c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2"/>
      <c r="Z10" s="8"/>
      <c r="AA10" s="6"/>
    </row>
    <row r="11" spans="1:28" ht="16.350000000000001" customHeight="1" x14ac:dyDescent="0.25">
      <c r="B11" s="7"/>
      <c r="C11" s="2"/>
      <c r="D11" s="2"/>
      <c r="E11" s="39" t="s">
        <v>5</v>
      </c>
      <c r="F11" s="40"/>
      <c r="G11" s="40"/>
      <c r="H11" s="40"/>
      <c r="I11" s="40"/>
      <c r="J11" s="40"/>
      <c r="K11" s="41" t="s">
        <v>6</v>
      </c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2"/>
      <c r="Z11" s="8"/>
      <c r="AA11" s="6"/>
    </row>
    <row r="12" spans="1:28" ht="16.350000000000001" customHeight="1" x14ac:dyDescent="0.25">
      <c r="B12" s="7"/>
      <c r="C12" s="2"/>
      <c r="D12" s="2"/>
      <c r="E12" s="39" t="s">
        <v>7</v>
      </c>
      <c r="F12" s="40"/>
      <c r="G12" s="40"/>
      <c r="H12" s="40"/>
      <c r="I12" s="40"/>
      <c r="J12" s="40"/>
      <c r="K12" s="41" t="s">
        <v>8</v>
      </c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2"/>
      <c r="Z12" s="8"/>
      <c r="AA12" s="6"/>
    </row>
    <row r="13" spans="1:28" ht="2.85" customHeight="1" x14ac:dyDescent="0.25">
      <c r="B13" s="9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1"/>
      <c r="AA13" s="6"/>
    </row>
    <row r="14" spans="1:28" ht="0" hidden="1" customHeight="1" x14ac:dyDescent="0.25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</row>
    <row r="15" spans="1:28" ht="2.85" customHeight="1" x14ac:dyDescent="0.25">
      <c r="B15" s="2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</row>
    <row r="16" spans="1:28" ht="14.25" customHeight="1" x14ac:dyDescent="0.25"/>
    <row r="17" spans="2:27" ht="2.85" customHeight="1" x14ac:dyDescent="0.25"/>
    <row r="18" spans="2:27" ht="0" hidden="1" customHeight="1" x14ac:dyDescent="0.25"/>
    <row r="19" spans="2:27" ht="17.100000000000001" customHeight="1" x14ac:dyDescent="0.25">
      <c r="B19" s="42" t="s">
        <v>9</v>
      </c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</row>
    <row r="20" spans="2:27" ht="2.85" customHeight="1" x14ac:dyDescent="0.25"/>
    <row r="21" spans="2:27" ht="11.45" customHeight="1" x14ac:dyDescent="0.25">
      <c r="B21" s="43" t="s">
        <v>10</v>
      </c>
      <c r="C21" s="44"/>
      <c r="D21" s="44"/>
      <c r="E21" s="44"/>
      <c r="F21" s="45" t="s">
        <v>11</v>
      </c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3" t="s">
        <v>12</v>
      </c>
      <c r="V21" s="44"/>
      <c r="W21" s="43" t="s">
        <v>13</v>
      </c>
      <c r="X21" s="44"/>
      <c r="Y21" s="44"/>
      <c r="Z21" s="44"/>
      <c r="AA21" s="44"/>
    </row>
    <row r="22" spans="2:27" ht="11.45" customHeight="1" x14ac:dyDescent="0.25">
      <c r="B22" s="46" t="s">
        <v>14</v>
      </c>
      <c r="C22" s="36"/>
      <c r="D22" s="36"/>
      <c r="E22" s="36"/>
      <c r="F22" s="47" t="s">
        <v>15</v>
      </c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48" t="s">
        <v>7</v>
      </c>
      <c r="V22" s="36"/>
      <c r="W22" s="48" t="s">
        <v>7</v>
      </c>
      <c r="X22" s="36"/>
      <c r="Y22" s="36"/>
      <c r="Z22" s="36"/>
      <c r="AA22" s="36"/>
    </row>
    <row r="23" spans="2:27" ht="11.25" customHeight="1" x14ac:dyDescent="0.25">
      <c r="B23" s="49" t="s">
        <v>16</v>
      </c>
      <c r="C23" s="36"/>
      <c r="D23" s="36"/>
      <c r="E23" s="36"/>
      <c r="F23" s="50" t="s">
        <v>17</v>
      </c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51">
        <f>'Položky všech ceníků'!AA28</f>
        <v>0</v>
      </c>
      <c r="V23" s="52"/>
      <c r="W23" s="51">
        <f t="shared" ref="W23:W30" si="0">U23</f>
        <v>0</v>
      </c>
      <c r="X23" s="52"/>
      <c r="Y23" s="52"/>
      <c r="Z23" s="52"/>
      <c r="AA23" s="52"/>
    </row>
    <row r="24" spans="2:27" ht="11.45" customHeight="1" x14ac:dyDescent="0.25">
      <c r="B24" s="49" t="s">
        <v>18</v>
      </c>
      <c r="C24" s="36"/>
      <c r="D24" s="36"/>
      <c r="E24" s="36"/>
      <c r="F24" s="50" t="s">
        <v>19</v>
      </c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51">
        <f>U23*0.048</f>
        <v>0</v>
      </c>
      <c r="V24" s="52"/>
      <c r="W24" s="51">
        <f t="shared" si="0"/>
        <v>0</v>
      </c>
      <c r="X24" s="52"/>
      <c r="Y24" s="52"/>
      <c r="Z24" s="52"/>
      <c r="AA24" s="52"/>
    </row>
    <row r="25" spans="2:27" ht="11.45" customHeight="1" x14ac:dyDescent="0.25">
      <c r="B25" s="49" t="s">
        <v>20</v>
      </c>
      <c r="C25" s="36"/>
      <c r="D25" s="36"/>
      <c r="E25" s="36"/>
      <c r="F25" s="50" t="s">
        <v>21</v>
      </c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51">
        <f>'Položky všech ceníků'!AA59</f>
        <v>0</v>
      </c>
      <c r="V25" s="52"/>
      <c r="W25" s="51">
        <f t="shared" si="0"/>
        <v>0</v>
      </c>
      <c r="X25" s="52"/>
      <c r="Y25" s="52"/>
      <c r="Z25" s="52"/>
      <c r="AA25" s="52"/>
    </row>
    <row r="26" spans="2:27" ht="11.45" customHeight="1" x14ac:dyDescent="0.25">
      <c r="B26" s="49" t="s">
        <v>22</v>
      </c>
      <c r="C26" s="36"/>
      <c r="D26" s="36"/>
      <c r="E26" s="36"/>
      <c r="F26" s="50" t="s">
        <v>23</v>
      </c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51">
        <f>U25*0.016</f>
        <v>0</v>
      </c>
      <c r="V26" s="52"/>
      <c r="W26" s="51">
        <f t="shared" si="0"/>
        <v>0</v>
      </c>
      <c r="X26" s="52"/>
      <c r="Y26" s="52"/>
      <c r="Z26" s="52"/>
      <c r="AA26" s="52"/>
    </row>
    <row r="27" spans="2:27" ht="11.25" customHeight="1" x14ac:dyDescent="0.25">
      <c r="B27" s="49" t="s">
        <v>24</v>
      </c>
      <c r="C27" s="36"/>
      <c r="D27" s="36"/>
      <c r="E27" s="36"/>
      <c r="F27" s="50" t="s">
        <v>25</v>
      </c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51">
        <f>'Položky všech ceníků'!AA87</f>
        <v>0</v>
      </c>
      <c r="V27" s="52"/>
      <c r="W27" s="51">
        <f t="shared" si="0"/>
        <v>0</v>
      </c>
      <c r="X27" s="52"/>
      <c r="Y27" s="52"/>
      <c r="Z27" s="52"/>
      <c r="AA27" s="52"/>
    </row>
    <row r="28" spans="2:27" ht="11.45" customHeight="1" x14ac:dyDescent="0.25">
      <c r="B28" s="49" t="s">
        <v>26</v>
      </c>
      <c r="C28" s="36"/>
      <c r="D28" s="36"/>
      <c r="E28" s="36"/>
      <c r="F28" s="50" t="s">
        <v>27</v>
      </c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51">
        <f>'Položky všech ceníků'!AA130+'Položky všech ceníků'!T138:AA138</f>
        <v>0</v>
      </c>
      <c r="V28" s="52"/>
      <c r="W28" s="51">
        <f t="shared" si="0"/>
        <v>0</v>
      </c>
      <c r="X28" s="52"/>
      <c r="Y28" s="52"/>
      <c r="Z28" s="52"/>
      <c r="AA28" s="52"/>
    </row>
    <row r="29" spans="2:27" ht="11.45" customHeight="1" x14ac:dyDescent="0.25">
      <c r="B29" s="49" t="s">
        <v>28</v>
      </c>
      <c r="C29" s="36"/>
      <c r="D29" s="36"/>
      <c r="E29" s="36"/>
      <c r="F29" s="50" t="s">
        <v>29</v>
      </c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51">
        <f>U28*0.05</f>
        <v>0</v>
      </c>
      <c r="V29" s="52"/>
      <c r="W29" s="51">
        <f t="shared" si="0"/>
        <v>0</v>
      </c>
      <c r="X29" s="52"/>
      <c r="Y29" s="52"/>
      <c r="Z29" s="52"/>
      <c r="AA29" s="52"/>
    </row>
    <row r="30" spans="2:27" ht="11.45" customHeight="1" x14ac:dyDescent="0.25">
      <c r="B30" s="46" t="s">
        <v>7</v>
      </c>
      <c r="C30" s="36"/>
      <c r="D30" s="36"/>
      <c r="E30" s="36"/>
      <c r="F30" s="47" t="s">
        <v>30</v>
      </c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53">
        <f>SUM(U23:V29)</f>
        <v>0</v>
      </c>
      <c r="V30" s="52"/>
      <c r="W30" s="53">
        <f t="shared" si="0"/>
        <v>0</v>
      </c>
      <c r="X30" s="52"/>
      <c r="Y30" s="52"/>
      <c r="Z30" s="52"/>
      <c r="AA30" s="52"/>
    </row>
    <row r="31" spans="2:27" ht="11.25" customHeight="1" x14ac:dyDescent="0.25">
      <c r="B31" s="49" t="s">
        <v>7</v>
      </c>
      <c r="C31" s="36"/>
      <c r="D31" s="36"/>
      <c r="E31" s="36"/>
      <c r="F31" s="50" t="s">
        <v>7</v>
      </c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51" t="s">
        <v>7</v>
      </c>
      <c r="V31" s="52"/>
      <c r="W31" s="51" t="s">
        <v>7</v>
      </c>
      <c r="X31" s="52"/>
      <c r="Y31" s="52"/>
      <c r="Z31" s="52"/>
      <c r="AA31" s="52"/>
    </row>
    <row r="32" spans="2:27" ht="11.45" customHeight="1" x14ac:dyDescent="0.25">
      <c r="B32" s="46" t="s">
        <v>31</v>
      </c>
      <c r="C32" s="36"/>
      <c r="D32" s="36"/>
      <c r="E32" s="36"/>
      <c r="F32" s="47" t="s">
        <v>32</v>
      </c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53" t="s">
        <v>7</v>
      </c>
      <c r="V32" s="52"/>
      <c r="W32" s="53" t="s">
        <v>7</v>
      </c>
      <c r="X32" s="52"/>
      <c r="Y32" s="52"/>
      <c r="Z32" s="52"/>
      <c r="AA32" s="52"/>
    </row>
    <row r="33" spans="2:27" ht="11.45" customHeight="1" x14ac:dyDescent="0.25">
      <c r="B33" s="49" t="s">
        <v>33</v>
      </c>
      <c r="C33" s="36"/>
      <c r="D33" s="36"/>
      <c r="E33" s="36"/>
      <c r="F33" s="50" t="s">
        <v>34</v>
      </c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51">
        <f>U23*0.025</f>
        <v>0</v>
      </c>
      <c r="V33" s="52"/>
      <c r="W33" s="51">
        <f>U33</f>
        <v>0</v>
      </c>
      <c r="X33" s="52"/>
      <c r="Y33" s="52"/>
      <c r="Z33" s="52"/>
      <c r="AA33" s="52"/>
    </row>
    <row r="34" spans="2:27" ht="11.45" customHeight="1" x14ac:dyDescent="0.25">
      <c r="B34" s="46" t="s">
        <v>7</v>
      </c>
      <c r="C34" s="36"/>
      <c r="D34" s="36"/>
      <c r="E34" s="36"/>
      <c r="F34" s="47" t="s">
        <v>35</v>
      </c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53">
        <f>SUM(U33)</f>
        <v>0</v>
      </c>
      <c r="V34" s="52"/>
      <c r="W34" s="53">
        <f>U34</f>
        <v>0</v>
      </c>
      <c r="X34" s="52"/>
      <c r="Y34" s="52"/>
      <c r="Z34" s="52"/>
      <c r="AA34" s="52"/>
    </row>
    <row r="35" spans="2:27" ht="11.45" customHeight="1" x14ac:dyDescent="0.25">
      <c r="B35" s="49" t="s">
        <v>7</v>
      </c>
      <c r="C35" s="36"/>
      <c r="D35" s="36"/>
      <c r="E35" s="36"/>
      <c r="F35" s="50" t="s">
        <v>7</v>
      </c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51" t="s">
        <v>7</v>
      </c>
      <c r="V35" s="52"/>
      <c r="W35" s="51" t="s">
        <v>7</v>
      </c>
      <c r="X35" s="52"/>
      <c r="Y35" s="52"/>
      <c r="Z35" s="52"/>
      <c r="AA35" s="52"/>
    </row>
    <row r="36" spans="2:27" ht="11.25" customHeight="1" x14ac:dyDescent="0.25">
      <c r="B36" s="54" t="s">
        <v>36</v>
      </c>
      <c r="C36" s="44"/>
      <c r="D36" s="44"/>
      <c r="E36" s="44"/>
      <c r="F36" s="55" t="s">
        <v>37</v>
      </c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56">
        <f>U30+U34</f>
        <v>0</v>
      </c>
      <c r="V36" s="57"/>
      <c r="W36" s="56">
        <f>U36</f>
        <v>0</v>
      </c>
      <c r="X36" s="57"/>
      <c r="Y36" s="57"/>
      <c r="Z36" s="57"/>
      <c r="AA36" s="57"/>
    </row>
    <row r="37" spans="2:27" ht="14.25" customHeight="1" x14ac:dyDescent="0.25"/>
    <row r="38" spans="2:27" x14ac:dyDescent="0.25">
      <c r="B38" s="58" t="s">
        <v>7</v>
      </c>
      <c r="C38" s="59"/>
      <c r="D38" s="59"/>
      <c r="E38" s="59"/>
      <c r="F38" s="59"/>
      <c r="G38" s="59"/>
      <c r="H38" s="59"/>
      <c r="J38" s="60" t="s">
        <v>38</v>
      </c>
      <c r="K38" s="59"/>
      <c r="L38" s="59"/>
      <c r="M38" s="59"/>
      <c r="N38" s="60" t="s">
        <v>39</v>
      </c>
      <c r="O38" s="59"/>
      <c r="P38" s="59"/>
      <c r="Q38" s="59"/>
      <c r="R38" s="15" t="s">
        <v>40</v>
      </c>
    </row>
    <row r="39" spans="2:27" x14ac:dyDescent="0.25">
      <c r="B39" s="60" t="s">
        <v>41</v>
      </c>
      <c r="C39" s="59"/>
      <c r="D39" s="59"/>
      <c r="E39" s="59"/>
      <c r="F39" s="59"/>
      <c r="G39" s="59"/>
      <c r="H39" s="59"/>
      <c r="I39" s="14"/>
      <c r="J39" s="61">
        <f>U36</f>
        <v>0</v>
      </c>
      <c r="K39" s="59"/>
      <c r="L39" s="59"/>
      <c r="M39" s="59"/>
      <c r="N39" s="61">
        <f>(J39*1.21)-J39</f>
        <v>0</v>
      </c>
      <c r="O39" s="59"/>
      <c r="P39" s="59"/>
      <c r="Q39" s="59"/>
      <c r="R39" s="33">
        <f>J39+N39</f>
        <v>0</v>
      </c>
    </row>
    <row r="40" spans="2:27" ht="0" hidden="1" customHeight="1" x14ac:dyDescent="0.25"/>
    <row r="41" spans="2:27" ht="3" customHeight="1" x14ac:dyDescent="0.25"/>
    <row r="42" spans="2:27" x14ac:dyDescent="0.25">
      <c r="B42" s="62" t="s">
        <v>42</v>
      </c>
      <c r="C42" s="36"/>
      <c r="D42" s="36"/>
      <c r="E42" s="36"/>
      <c r="F42" s="36"/>
      <c r="G42" s="36"/>
      <c r="H42" s="36"/>
      <c r="J42" s="63">
        <f>J39</f>
        <v>0</v>
      </c>
      <c r="K42" s="36"/>
      <c r="L42" s="36"/>
      <c r="M42" s="36"/>
      <c r="O42" s="63">
        <f>N39</f>
        <v>0</v>
      </c>
      <c r="P42" s="36"/>
      <c r="Q42" s="36"/>
      <c r="R42" s="34">
        <f>R39</f>
        <v>0</v>
      </c>
    </row>
    <row r="43" spans="2:27" ht="2.85" customHeight="1" x14ac:dyDescent="0.25"/>
    <row r="44" spans="2:27" ht="11.25" customHeight="1" x14ac:dyDescent="0.25">
      <c r="B44" s="64" t="s">
        <v>43</v>
      </c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</row>
    <row r="45" spans="2:27" ht="5.85" customHeight="1" x14ac:dyDescent="0.25"/>
    <row r="46" spans="2:27" ht="2.85" customHeight="1" x14ac:dyDescent="0.25"/>
    <row r="47" spans="2:27" ht="12.6" customHeight="1" x14ac:dyDescent="0.25">
      <c r="B47" s="65" t="s">
        <v>44</v>
      </c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</row>
    <row r="48" spans="2:27" ht="11.45" customHeight="1" x14ac:dyDescent="0.25"/>
    <row r="49" spans="2:12" ht="11.45" customHeight="1" x14ac:dyDescent="0.25">
      <c r="B49" s="48" t="s">
        <v>45</v>
      </c>
      <c r="C49" s="36"/>
      <c r="D49" s="36"/>
      <c r="E49" s="36"/>
      <c r="F49" s="36"/>
      <c r="G49" s="47" t="s">
        <v>183</v>
      </c>
      <c r="H49" s="36"/>
      <c r="I49" s="36"/>
      <c r="J49" s="36"/>
      <c r="K49" s="36"/>
    </row>
    <row r="50" spans="2:12" ht="11.45" customHeight="1" x14ac:dyDescent="0.25">
      <c r="B50" s="48" t="s">
        <v>46</v>
      </c>
      <c r="C50" s="36"/>
      <c r="D50" s="36"/>
      <c r="E50" s="36"/>
      <c r="F50" s="36"/>
      <c r="G50" s="46" t="s">
        <v>184</v>
      </c>
      <c r="H50" s="46"/>
      <c r="I50" s="46"/>
      <c r="J50" s="46"/>
      <c r="K50" s="46"/>
      <c r="L50" s="46"/>
    </row>
    <row r="51" spans="2:12" ht="11.25" customHeight="1" x14ac:dyDescent="0.25">
      <c r="B51" s="48" t="s">
        <v>47</v>
      </c>
      <c r="C51" s="36"/>
      <c r="D51" s="36"/>
      <c r="E51" s="36"/>
      <c r="F51" s="36"/>
      <c r="G51" s="47" t="s">
        <v>48</v>
      </c>
      <c r="H51" s="36"/>
      <c r="I51" s="36"/>
      <c r="J51" s="36"/>
      <c r="K51" s="36"/>
    </row>
    <row r="52" spans="2:12" ht="0" hidden="1" customHeight="1" x14ac:dyDescent="0.25"/>
  </sheetData>
  <mergeCells count="92">
    <mergeCell ref="B49:F49"/>
    <mergeCell ref="G49:K49"/>
    <mergeCell ref="B50:F50"/>
    <mergeCell ref="B51:F51"/>
    <mergeCell ref="G51:K51"/>
    <mergeCell ref="G50:L50"/>
    <mergeCell ref="B42:H42"/>
    <mergeCell ref="J42:M42"/>
    <mergeCell ref="O42:Q42"/>
    <mergeCell ref="B44:AA44"/>
    <mergeCell ref="B47:P47"/>
    <mergeCell ref="B38:H38"/>
    <mergeCell ref="J38:M38"/>
    <mergeCell ref="N38:Q38"/>
    <mergeCell ref="B39:H39"/>
    <mergeCell ref="J39:M39"/>
    <mergeCell ref="N39:Q39"/>
    <mergeCell ref="B35:E35"/>
    <mergeCell ref="F35:T35"/>
    <mergeCell ref="U35:V35"/>
    <mergeCell ref="W35:AA35"/>
    <mergeCell ref="B36:E36"/>
    <mergeCell ref="F36:T36"/>
    <mergeCell ref="U36:V36"/>
    <mergeCell ref="W36:AA36"/>
    <mergeCell ref="B33:E33"/>
    <mergeCell ref="F33:T33"/>
    <mergeCell ref="U33:V33"/>
    <mergeCell ref="W33:AA33"/>
    <mergeCell ref="B34:E34"/>
    <mergeCell ref="F34:T34"/>
    <mergeCell ref="U34:V34"/>
    <mergeCell ref="W34:AA34"/>
    <mergeCell ref="B31:E31"/>
    <mergeCell ref="F31:T31"/>
    <mergeCell ref="U31:V31"/>
    <mergeCell ref="W31:AA31"/>
    <mergeCell ref="B32:E32"/>
    <mergeCell ref="F32:T32"/>
    <mergeCell ref="U32:V32"/>
    <mergeCell ref="W32:AA32"/>
    <mergeCell ref="B29:E29"/>
    <mergeCell ref="F29:T29"/>
    <mergeCell ref="U29:V29"/>
    <mergeCell ref="W29:AA29"/>
    <mergeCell ref="B30:E30"/>
    <mergeCell ref="F30:T30"/>
    <mergeCell ref="U30:V30"/>
    <mergeCell ref="W30:AA30"/>
    <mergeCell ref="B27:E27"/>
    <mergeCell ref="F27:T27"/>
    <mergeCell ref="U27:V27"/>
    <mergeCell ref="W27:AA27"/>
    <mergeCell ref="B28:E28"/>
    <mergeCell ref="F28:T28"/>
    <mergeCell ref="U28:V28"/>
    <mergeCell ref="W28:AA28"/>
    <mergeCell ref="B25:E25"/>
    <mergeCell ref="F25:T25"/>
    <mergeCell ref="U25:V25"/>
    <mergeCell ref="W25:AA25"/>
    <mergeCell ref="B26:E26"/>
    <mergeCell ref="F26:T26"/>
    <mergeCell ref="U26:V26"/>
    <mergeCell ref="W26:AA26"/>
    <mergeCell ref="B23:E23"/>
    <mergeCell ref="F23:T23"/>
    <mergeCell ref="U23:V23"/>
    <mergeCell ref="W23:AA23"/>
    <mergeCell ref="B24:E24"/>
    <mergeCell ref="F24:T24"/>
    <mergeCell ref="U24:V24"/>
    <mergeCell ref="W24:AA24"/>
    <mergeCell ref="B21:E21"/>
    <mergeCell ref="F21:T21"/>
    <mergeCell ref="U21:V21"/>
    <mergeCell ref="W21:AA21"/>
    <mergeCell ref="B22:E22"/>
    <mergeCell ref="F22:T22"/>
    <mergeCell ref="U22:V22"/>
    <mergeCell ref="W22:AA22"/>
    <mergeCell ref="E11:J11"/>
    <mergeCell ref="K11:X11"/>
    <mergeCell ref="E12:J12"/>
    <mergeCell ref="K12:X12"/>
    <mergeCell ref="B19:AA19"/>
    <mergeCell ref="M1:U1"/>
    <mergeCell ref="P2:S2"/>
    <mergeCell ref="H3:W3"/>
    <mergeCell ref="A6:AB6"/>
    <mergeCell ref="E10:J10"/>
    <mergeCell ref="K10:X10"/>
  </mergeCells>
  <pageMargins left="0" right="0" top="0" bottom="0" header="0" footer="0"/>
  <pageSetup paperSize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5"/>
  <sheetViews>
    <sheetView showGridLines="0" tabSelected="1" workbookViewId="0">
      <pane ySplit="7" topLeftCell="A8" activePane="bottomLeft" state="frozen"/>
      <selection pane="bottomLeft" activeCell="AG17" sqref="AG17"/>
    </sheetView>
  </sheetViews>
  <sheetFormatPr defaultRowHeight="15" x14ac:dyDescent="0.25"/>
  <cols>
    <col min="1" max="1" width="0.5703125" customWidth="1"/>
    <col min="2" max="2" width="1.5703125" customWidth="1"/>
    <col min="3" max="3" width="4.5703125" customWidth="1"/>
    <col min="4" max="4" width="1.28515625" customWidth="1"/>
    <col min="5" max="5" width="0" hidden="1" customWidth="1"/>
    <col min="6" max="6" width="3.85546875" customWidth="1"/>
    <col min="7" max="7" width="0.28515625" customWidth="1"/>
    <col min="8" max="8" width="3.140625" customWidth="1"/>
    <col min="9" max="9" width="0" hidden="1" customWidth="1"/>
    <col min="10" max="10" width="3.140625" customWidth="1"/>
    <col min="11" max="11" width="0.85546875" customWidth="1"/>
    <col min="12" max="12" width="0" hidden="1" customWidth="1"/>
    <col min="13" max="13" width="1.5703125" customWidth="1"/>
    <col min="14" max="14" width="5.140625" customWidth="1"/>
    <col min="15" max="15" width="5.5703125" customWidth="1"/>
    <col min="16" max="16" width="1" customWidth="1"/>
    <col min="17" max="17" width="1.5703125" customWidth="1"/>
    <col min="18" max="18" width="5.5703125" customWidth="1"/>
    <col min="19" max="19" width="0.85546875" customWidth="1"/>
    <col min="20" max="20" width="20.5703125" customWidth="1"/>
    <col min="21" max="21" width="9.85546875" customWidth="1"/>
    <col min="22" max="22" width="2.5703125" customWidth="1"/>
    <col min="23" max="23" width="2.7109375" customWidth="1"/>
    <col min="24" max="24" width="9" customWidth="1"/>
    <col min="25" max="25" width="6.28515625" customWidth="1"/>
    <col min="26" max="26" width="0.140625" customWidth="1"/>
    <col min="27" max="27" width="12.85546875" customWidth="1"/>
    <col min="28" max="28" width="0.5703125" customWidth="1"/>
  </cols>
  <sheetData>
    <row r="1" spans="1:28" x14ac:dyDescent="0.25">
      <c r="P1" s="35" t="s">
        <v>0</v>
      </c>
      <c r="Q1" s="36"/>
      <c r="R1" s="36"/>
      <c r="S1" s="36"/>
      <c r="T1" s="36"/>
      <c r="U1" s="36"/>
      <c r="V1" s="36"/>
    </row>
    <row r="2" spans="1:28" x14ac:dyDescent="0.25">
      <c r="R2" s="37" t="s">
        <v>1</v>
      </c>
      <c r="S2" s="36"/>
      <c r="T2" s="36"/>
      <c r="U2" s="36"/>
    </row>
    <row r="3" spans="1:28" x14ac:dyDescent="0.25">
      <c r="H3" s="37" t="s">
        <v>185</v>
      </c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</row>
    <row r="4" spans="1:28" ht="2.85" customHeight="1" x14ac:dyDescent="0.25"/>
    <row r="5" spans="1:28" ht="1.3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1.25" customHeight="1" x14ac:dyDescent="0.25">
      <c r="A6" s="38" t="s">
        <v>2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</row>
    <row r="7" spans="1:28" ht="0" hidden="1" customHeight="1" x14ac:dyDescent="0.25"/>
    <row r="8" spans="1:28" ht="2.85" customHeight="1" x14ac:dyDescent="0.25"/>
    <row r="9" spans="1:28" ht="17.100000000000001" customHeight="1" x14ac:dyDescent="0.25">
      <c r="B9" s="42" t="s">
        <v>49</v>
      </c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</row>
    <row r="10" spans="1:28" ht="2.85" customHeight="1" x14ac:dyDescent="0.25"/>
    <row r="11" spans="1:28" x14ac:dyDescent="0.25">
      <c r="B11" s="68" t="s">
        <v>50</v>
      </c>
      <c r="C11" s="69"/>
      <c r="D11" s="70" t="s">
        <v>51</v>
      </c>
      <c r="E11" s="69"/>
      <c r="F11" s="69"/>
      <c r="G11" s="69"/>
      <c r="H11" s="69"/>
      <c r="I11" s="69"/>
      <c r="J11" s="69"/>
      <c r="K11" s="69"/>
      <c r="L11" s="69"/>
      <c r="M11" s="69"/>
      <c r="N11" s="70" t="s">
        <v>11</v>
      </c>
      <c r="O11" s="69"/>
      <c r="P11" s="69"/>
      <c r="Q11" s="69"/>
      <c r="R11" s="69"/>
      <c r="S11" s="69"/>
      <c r="T11" s="69"/>
      <c r="U11" s="68" t="s">
        <v>52</v>
      </c>
      <c r="V11" s="69"/>
      <c r="W11" s="69"/>
      <c r="X11" s="16" t="s">
        <v>53</v>
      </c>
      <c r="Y11" s="17" t="s">
        <v>54</v>
      </c>
      <c r="Z11" s="68" t="s">
        <v>55</v>
      </c>
      <c r="AA11" s="69"/>
    </row>
    <row r="12" spans="1:28" x14ac:dyDescent="0.25">
      <c r="B12" s="49">
        <v>1</v>
      </c>
      <c r="C12" s="36"/>
      <c r="D12" s="50" t="s">
        <v>56</v>
      </c>
      <c r="E12" s="36"/>
      <c r="F12" s="36"/>
      <c r="G12" s="36"/>
      <c r="H12" s="36"/>
      <c r="I12" s="36"/>
      <c r="J12" s="36"/>
      <c r="K12" s="36"/>
      <c r="L12" s="36"/>
      <c r="M12" s="36"/>
      <c r="N12" s="50" t="s">
        <v>57</v>
      </c>
      <c r="O12" s="36"/>
      <c r="P12" s="36"/>
      <c r="Q12" s="36"/>
      <c r="R12" s="36"/>
      <c r="S12" s="36"/>
      <c r="T12" s="36"/>
      <c r="U12" s="66"/>
      <c r="V12" s="36"/>
      <c r="W12" s="36"/>
      <c r="X12" s="12" t="s">
        <v>58</v>
      </c>
      <c r="Y12" s="13" t="s">
        <v>59</v>
      </c>
      <c r="Z12" s="66">
        <f>U12*X12</f>
        <v>0</v>
      </c>
      <c r="AA12" s="36"/>
    </row>
    <row r="13" spans="1:28" x14ac:dyDescent="0.25">
      <c r="B13" s="49">
        <v>2</v>
      </c>
      <c r="C13" s="36"/>
      <c r="D13" s="50" t="s">
        <v>60</v>
      </c>
      <c r="E13" s="36"/>
      <c r="F13" s="36"/>
      <c r="G13" s="36"/>
      <c r="H13" s="36"/>
      <c r="I13" s="36"/>
      <c r="J13" s="36"/>
      <c r="K13" s="36"/>
      <c r="L13" s="36"/>
      <c r="M13" s="36"/>
      <c r="N13" s="50" t="s">
        <v>61</v>
      </c>
      <c r="O13" s="36"/>
      <c r="P13" s="36"/>
      <c r="Q13" s="36"/>
      <c r="R13" s="36"/>
      <c r="S13" s="36"/>
      <c r="T13" s="36"/>
      <c r="U13" s="66"/>
      <c r="V13" s="36"/>
      <c r="W13" s="36"/>
      <c r="X13" s="12" t="s">
        <v>62</v>
      </c>
      <c r="Y13" s="13" t="s">
        <v>59</v>
      </c>
      <c r="Z13" s="66">
        <f t="shared" ref="Z13:Z27" si="0">U13*X13</f>
        <v>0</v>
      </c>
      <c r="AA13" s="36"/>
    </row>
    <row r="14" spans="1:28" x14ac:dyDescent="0.25">
      <c r="B14" s="49">
        <v>3</v>
      </c>
      <c r="C14" s="36"/>
      <c r="D14" s="50" t="s">
        <v>63</v>
      </c>
      <c r="E14" s="36"/>
      <c r="F14" s="36"/>
      <c r="G14" s="36"/>
      <c r="H14" s="36"/>
      <c r="I14" s="36"/>
      <c r="J14" s="36"/>
      <c r="K14" s="36"/>
      <c r="L14" s="36"/>
      <c r="M14" s="36"/>
      <c r="N14" s="50" t="s">
        <v>64</v>
      </c>
      <c r="O14" s="36"/>
      <c r="P14" s="36"/>
      <c r="Q14" s="36"/>
      <c r="R14" s="36"/>
      <c r="S14" s="36"/>
      <c r="T14" s="36"/>
      <c r="U14" s="66"/>
      <c r="V14" s="36"/>
      <c r="W14" s="36"/>
      <c r="X14" s="12" t="s">
        <v>65</v>
      </c>
      <c r="Y14" s="13" t="s">
        <v>66</v>
      </c>
      <c r="Z14" s="66">
        <f t="shared" si="0"/>
        <v>0</v>
      </c>
      <c r="AA14" s="36"/>
    </row>
    <row r="15" spans="1:28" x14ac:dyDescent="0.25">
      <c r="B15" s="49">
        <v>4</v>
      </c>
      <c r="C15" s="36"/>
      <c r="D15" s="50" t="s">
        <v>67</v>
      </c>
      <c r="E15" s="36"/>
      <c r="F15" s="36"/>
      <c r="G15" s="36"/>
      <c r="H15" s="36"/>
      <c r="I15" s="36"/>
      <c r="J15" s="36"/>
      <c r="K15" s="36"/>
      <c r="L15" s="36"/>
      <c r="M15" s="36"/>
      <c r="N15" s="50" t="s">
        <v>68</v>
      </c>
      <c r="O15" s="36"/>
      <c r="P15" s="36"/>
      <c r="Q15" s="36"/>
      <c r="R15" s="36"/>
      <c r="S15" s="36"/>
      <c r="T15" s="36"/>
      <c r="U15" s="66"/>
      <c r="V15" s="36"/>
      <c r="W15" s="36"/>
      <c r="X15" s="12" t="s">
        <v>69</v>
      </c>
      <c r="Y15" s="13" t="s">
        <v>66</v>
      </c>
      <c r="Z15" s="66">
        <f t="shared" si="0"/>
        <v>0</v>
      </c>
      <c r="AA15" s="36"/>
    </row>
    <row r="16" spans="1:28" x14ac:dyDescent="0.25">
      <c r="B16" s="49">
        <v>5</v>
      </c>
      <c r="C16" s="36"/>
      <c r="D16" s="50" t="s">
        <v>70</v>
      </c>
      <c r="E16" s="36"/>
      <c r="F16" s="36"/>
      <c r="G16" s="36"/>
      <c r="H16" s="36"/>
      <c r="I16" s="36"/>
      <c r="J16" s="36"/>
      <c r="K16" s="36"/>
      <c r="L16" s="36"/>
      <c r="M16" s="36"/>
      <c r="N16" s="50" t="s">
        <v>71</v>
      </c>
      <c r="O16" s="36"/>
      <c r="P16" s="36"/>
      <c r="Q16" s="36"/>
      <c r="R16" s="36"/>
      <c r="S16" s="36"/>
      <c r="T16" s="36"/>
      <c r="U16" s="66"/>
      <c r="V16" s="36"/>
      <c r="W16" s="36"/>
      <c r="X16" s="12" t="s">
        <v>72</v>
      </c>
      <c r="Y16" s="13" t="s">
        <v>66</v>
      </c>
      <c r="Z16" s="66">
        <f t="shared" si="0"/>
        <v>0</v>
      </c>
      <c r="AA16" s="36"/>
    </row>
    <row r="17" spans="2:27" x14ac:dyDescent="0.25">
      <c r="B17" s="49">
        <v>6</v>
      </c>
      <c r="C17" s="36"/>
      <c r="D17" s="50" t="s">
        <v>73</v>
      </c>
      <c r="E17" s="36"/>
      <c r="F17" s="36"/>
      <c r="G17" s="36"/>
      <c r="H17" s="36"/>
      <c r="I17" s="36"/>
      <c r="J17" s="36"/>
      <c r="K17" s="36"/>
      <c r="L17" s="36"/>
      <c r="M17" s="36"/>
      <c r="N17" s="50" t="s">
        <v>74</v>
      </c>
      <c r="O17" s="36"/>
      <c r="P17" s="36"/>
      <c r="Q17" s="36"/>
      <c r="R17" s="36"/>
      <c r="S17" s="36"/>
      <c r="T17" s="36"/>
      <c r="U17" s="66"/>
      <c r="V17" s="36"/>
      <c r="W17" s="36"/>
      <c r="X17" s="12" t="s">
        <v>69</v>
      </c>
      <c r="Y17" s="13" t="s">
        <v>66</v>
      </c>
      <c r="Z17" s="66">
        <f t="shared" si="0"/>
        <v>0</v>
      </c>
      <c r="AA17" s="36"/>
    </row>
    <row r="18" spans="2:27" x14ac:dyDescent="0.25">
      <c r="B18" s="49">
        <v>7</v>
      </c>
      <c r="C18" s="36"/>
      <c r="D18" s="50" t="s">
        <v>75</v>
      </c>
      <c r="E18" s="36"/>
      <c r="F18" s="36"/>
      <c r="G18" s="36"/>
      <c r="H18" s="36"/>
      <c r="I18" s="36"/>
      <c r="J18" s="36"/>
      <c r="K18" s="36"/>
      <c r="L18" s="36"/>
      <c r="M18" s="36"/>
      <c r="N18" s="50" t="s">
        <v>76</v>
      </c>
      <c r="O18" s="36"/>
      <c r="P18" s="36"/>
      <c r="Q18" s="36"/>
      <c r="R18" s="36"/>
      <c r="S18" s="36"/>
      <c r="T18" s="36"/>
      <c r="U18" s="66"/>
      <c r="V18" s="36"/>
      <c r="W18" s="36"/>
      <c r="X18" s="12" t="s">
        <v>77</v>
      </c>
      <c r="Y18" s="13" t="s">
        <v>66</v>
      </c>
      <c r="Z18" s="66">
        <f t="shared" si="0"/>
        <v>0</v>
      </c>
      <c r="AA18" s="36"/>
    </row>
    <row r="19" spans="2:27" x14ac:dyDescent="0.25">
      <c r="B19" s="49">
        <v>8</v>
      </c>
      <c r="C19" s="36"/>
      <c r="D19" s="50" t="s">
        <v>78</v>
      </c>
      <c r="E19" s="36"/>
      <c r="F19" s="36"/>
      <c r="G19" s="36"/>
      <c r="H19" s="36"/>
      <c r="I19" s="36"/>
      <c r="J19" s="36"/>
      <c r="K19" s="36"/>
      <c r="L19" s="36"/>
      <c r="M19" s="36"/>
      <c r="N19" s="50" t="s">
        <v>79</v>
      </c>
      <c r="O19" s="36"/>
      <c r="P19" s="36"/>
      <c r="Q19" s="36"/>
      <c r="R19" s="36"/>
      <c r="S19" s="36"/>
      <c r="T19" s="36"/>
      <c r="U19" s="66"/>
      <c r="V19" s="36"/>
      <c r="W19" s="36"/>
      <c r="X19" s="12" t="s">
        <v>69</v>
      </c>
      <c r="Y19" s="13" t="s">
        <v>66</v>
      </c>
      <c r="Z19" s="66">
        <f t="shared" si="0"/>
        <v>0</v>
      </c>
      <c r="AA19" s="36"/>
    </row>
    <row r="20" spans="2:27" x14ac:dyDescent="0.25">
      <c r="B20" s="49">
        <v>9</v>
      </c>
      <c r="C20" s="36"/>
      <c r="D20" s="50" t="s">
        <v>80</v>
      </c>
      <c r="E20" s="36"/>
      <c r="F20" s="36"/>
      <c r="G20" s="36"/>
      <c r="H20" s="36"/>
      <c r="I20" s="36"/>
      <c r="J20" s="36"/>
      <c r="K20" s="36"/>
      <c r="L20" s="36"/>
      <c r="M20" s="36"/>
      <c r="N20" s="50" t="s">
        <v>81</v>
      </c>
      <c r="O20" s="36"/>
      <c r="P20" s="36"/>
      <c r="Q20" s="36"/>
      <c r="R20" s="36"/>
      <c r="S20" s="36"/>
      <c r="T20" s="36"/>
      <c r="U20" s="66"/>
      <c r="V20" s="36"/>
      <c r="W20" s="36"/>
      <c r="X20" s="12" t="s">
        <v>69</v>
      </c>
      <c r="Y20" s="13" t="s">
        <v>66</v>
      </c>
      <c r="Z20" s="66">
        <f t="shared" si="0"/>
        <v>0</v>
      </c>
      <c r="AA20" s="36"/>
    </row>
    <row r="21" spans="2:27" x14ac:dyDescent="0.25">
      <c r="B21" s="49">
        <v>10</v>
      </c>
      <c r="C21" s="36"/>
      <c r="D21" s="50" t="s">
        <v>80</v>
      </c>
      <c r="E21" s="36"/>
      <c r="F21" s="36"/>
      <c r="G21" s="36"/>
      <c r="H21" s="36"/>
      <c r="I21" s="36"/>
      <c r="J21" s="36"/>
      <c r="K21" s="36"/>
      <c r="L21" s="36"/>
      <c r="M21" s="36"/>
      <c r="N21" s="50" t="s">
        <v>195</v>
      </c>
      <c r="O21" s="36"/>
      <c r="P21" s="36"/>
      <c r="Q21" s="36"/>
      <c r="R21" s="36"/>
      <c r="S21" s="36"/>
      <c r="T21" s="36"/>
      <c r="U21" s="66"/>
      <c r="V21" s="36"/>
      <c r="W21" s="36"/>
      <c r="X21" s="12" t="s">
        <v>69</v>
      </c>
      <c r="Y21" s="13" t="s">
        <v>66</v>
      </c>
      <c r="Z21" s="66">
        <f t="shared" si="0"/>
        <v>0</v>
      </c>
      <c r="AA21" s="36"/>
    </row>
    <row r="22" spans="2:27" x14ac:dyDescent="0.25">
      <c r="B22" s="49">
        <v>11</v>
      </c>
      <c r="C22" s="36"/>
      <c r="D22" s="50" t="s">
        <v>82</v>
      </c>
      <c r="E22" s="36"/>
      <c r="F22" s="36"/>
      <c r="G22" s="36"/>
      <c r="H22" s="36"/>
      <c r="I22" s="36"/>
      <c r="J22" s="36"/>
      <c r="K22" s="36"/>
      <c r="L22" s="36"/>
      <c r="M22" s="36"/>
      <c r="N22" s="50" t="s">
        <v>83</v>
      </c>
      <c r="O22" s="36"/>
      <c r="P22" s="36"/>
      <c r="Q22" s="36"/>
      <c r="R22" s="36"/>
      <c r="S22" s="36"/>
      <c r="T22" s="36"/>
      <c r="U22" s="66"/>
      <c r="V22" s="36"/>
      <c r="W22" s="36"/>
      <c r="X22" s="12" t="s">
        <v>69</v>
      </c>
      <c r="Y22" s="13" t="s">
        <v>66</v>
      </c>
      <c r="Z22" s="66">
        <f t="shared" si="0"/>
        <v>0</v>
      </c>
      <c r="AA22" s="36"/>
    </row>
    <row r="23" spans="2:27" x14ac:dyDescent="0.25">
      <c r="B23" s="49">
        <v>12</v>
      </c>
      <c r="C23" s="36"/>
      <c r="D23" s="50" t="s">
        <v>84</v>
      </c>
      <c r="E23" s="36"/>
      <c r="F23" s="36"/>
      <c r="G23" s="36"/>
      <c r="H23" s="36"/>
      <c r="I23" s="36"/>
      <c r="J23" s="36"/>
      <c r="K23" s="36"/>
      <c r="L23" s="36"/>
      <c r="M23" s="36"/>
      <c r="N23" s="50" t="s">
        <v>85</v>
      </c>
      <c r="O23" s="36"/>
      <c r="P23" s="36"/>
      <c r="Q23" s="36"/>
      <c r="R23" s="36"/>
      <c r="S23" s="36"/>
      <c r="T23" s="36"/>
      <c r="U23" s="66"/>
      <c r="V23" s="36"/>
      <c r="W23" s="36"/>
      <c r="X23" s="12" t="s">
        <v>86</v>
      </c>
      <c r="Y23" s="13" t="s">
        <v>59</v>
      </c>
      <c r="Z23" s="66">
        <f t="shared" si="0"/>
        <v>0</v>
      </c>
      <c r="AA23" s="36"/>
    </row>
    <row r="24" spans="2:27" x14ac:dyDescent="0.25">
      <c r="B24" s="49">
        <v>13</v>
      </c>
      <c r="C24" s="36"/>
      <c r="D24" s="50" t="s">
        <v>87</v>
      </c>
      <c r="E24" s="36"/>
      <c r="F24" s="36"/>
      <c r="G24" s="36"/>
      <c r="H24" s="36"/>
      <c r="I24" s="36"/>
      <c r="J24" s="36"/>
      <c r="K24" s="36"/>
      <c r="L24" s="36"/>
      <c r="M24" s="36"/>
      <c r="N24" s="50" t="s">
        <v>88</v>
      </c>
      <c r="O24" s="36"/>
      <c r="P24" s="36"/>
      <c r="Q24" s="36"/>
      <c r="R24" s="36"/>
      <c r="S24" s="36"/>
      <c r="T24" s="36"/>
      <c r="U24" s="66"/>
      <c r="V24" s="36"/>
      <c r="W24" s="36"/>
      <c r="X24" s="12" t="s">
        <v>69</v>
      </c>
      <c r="Y24" s="13" t="s">
        <v>59</v>
      </c>
      <c r="Z24" s="66">
        <f t="shared" si="0"/>
        <v>0</v>
      </c>
      <c r="AA24" s="36"/>
    </row>
    <row r="25" spans="2:27" x14ac:dyDescent="0.25">
      <c r="B25" s="49">
        <v>14</v>
      </c>
      <c r="C25" s="36"/>
      <c r="D25" s="50" t="s">
        <v>89</v>
      </c>
      <c r="E25" s="36"/>
      <c r="F25" s="36"/>
      <c r="G25" s="36"/>
      <c r="H25" s="36"/>
      <c r="I25" s="36"/>
      <c r="J25" s="36"/>
      <c r="K25" s="36"/>
      <c r="L25" s="36"/>
      <c r="M25" s="36"/>
      <c r="N25" s="50" t="s">
        <v>90</v>
      </c>
      <c r="O25" s="36"/>
      <c r="P25" s="36"/>
      <c r="Q25" s="36"/>
      <c r="R25" s="36"/>
      <c r="S25" s="36"/>
      <c r="T25" s="36"/>
      <c r="U25" s="66"/>
      <c r="V25" s="36"/>
      <c r="W25" s="36"/>
      <c r="X25" s="12" t="s">
        <v>91</v>
      </c>
      <c r="Y25" s="13" t="s">
        <v>59</v>
      </c>
      <c r="Z25" s="66">
        <f t="shared" si="0"/>
        <v>0</v>
      </c>
      <c r="AA25" s="36"/>
    </row>
    <row r="26" spans="2:27" x14ac:dyDescent="0.25">
      <c r="B26" s="49">
        <v>15</v>
      </c>
      <c r="C26" s="36"/>
      <c r="D26" s="50" t="s">
        <v>92</v>
      </c>
      <c r="E26" s="36"/>
      <c r="F26" s="36"/>
      <c r="G26" s="36"/>
      <c r="H26" s="36"/>
      <c r="I26" s="36"/>
      <c r="J26" s="36"/>
      <c r="K26" s="36"/>
      <c r="L26" s="36"/>
      <c r="M26" s="36"/>
      <c r="N26" s="50" t="s">
        <v>93</v>
      </c>
      <c r="O26" s="36"/>
      <c r="P26" s="36"/>
      <c r="Q26" s="36"/>
      <c r="R26" s="36"/>
      <c r="S26" s="36"/>
      <c r="T26" s="36"/>
      <c r="U26" s="66"/>
      <c r="V26" s="36"/>
      <c r="W26" s="36"/>
      <c r="X26" s="12" t="s">
        <v>58</v>
      </c>
      <c r="Y26" s="13" t="s">
        <v>59</v>
      </c>
      <c r="Z26" s="66">
        <f t="shared" si="0"/>
        <v>0</v>
      </c>
      <c r="AA26" s="36"/>
    </row>
    <row r="27" spans="2:27" x14ac:dyDescent="0.25">
      <c r="B27" s="49">
        <v>16</v>
      </c>
      <c r="C27" s="36"/>
      <c r="D27" s="50" t="s">
        <v>94</v>
      </c>
      <c r="E27" s="36"/>
      <c r="F27" s="36"/>
      <c r="G27" s="36"/>
      <c r="H27" s="36"/>
      <c r="I27" s="36"/>
      <c r="J27" s="36"/>
      <c r="K27" s="36"/>
      <c r="L27" s="36"/>
      <c r="M27" s="36"/>
      <c r="N27" s="50" t="s">
        <v>95</v>
      </c>
      <c r="O27" s="36"/>
      <c r="P27" s="36"/>
      <c r="Q27" s="36"/>
      <c r="R27" s="36"/>
      <c r="S27" s="36"/>
      <c r="T27" s="36"/>
      <c r="U27" s="66"/>
      <c r="V27" s="36"/>
      <c r="W27" s="36"/>
      <c r="X27" s="12" t="s">
        <v>65</v>
      </c>
      <c r="Y27" s="13" t="s">
        <v>66</v>
      </c>
      <c r="Z27" s="66">
        <f t="shared" si="0"/>
        <v>0</v>
      </c>
      <c r="AA27" s="36"/>
    </row>
    <row r="28" spans="2:27" ht="15" customHeight="1" x14ac:dyDescent="0.25">
      <c r="B28" s="67" t="s">
        <v>190</v>
      </c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24"/>
      <c r="AA28" s="28">
        <f>SUM(Z12:AA27)</f>
        <v>0</v>
      </c>
    </row>
    <row r="29" spans="2:27" ht="0" hidden="1" customHeight="1" x14ac:dyDescent="0.25"/>
    <row r="30" spans="2:27" ht="3" customHeight="1" x14ac:dyDescent="0.25"/>
    <row r="31" spans="2:27" ht="11.25" customHeight="1" x14ac:dyDescent="0.25">
      <c r="B31" s="47" t="s">
        <v>96</v>
      </c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</row>
    <row r="32" spans="2:27" ht="1.5" customHeight="1" x14ac:dyDescent="0.25"/>
    <row r="33" spans="2:27" ht="11.25" customHeight="1" x14ac:dyDescent="0.25">
      <c r="C33" s="49" t="s">
        <v>97</v>
      </c>
      <c r="D33" s="36"/>
      <c r="F33" s="51">
        <f>AA28</f>
        <v>0</v>
      </c>
      <c r="G33" s="36"/>
      <c r="H33" s="36"/>
      <c r="I33" s="36"/>
      <c r="J33" s="36"/>
      <c r="K33" s="50"/>
      <c r="L33" s="36"/>
      <c r="M33" s="36"/>
      <c r="N33" s="36"/>
      <c r="O33" s="36"/>
      <c r="P33" s="36"/>
      <c r="Q33" s="36"/>
      <c r="R33" s="36"/>
    </row>
    <row r="34" spans="2:27" ht="9.9499999999999993" customHeight="1" x14ac:dyDescent="0.25"/>
    <row r="35" spans="2:27" ht="11.45" customHeight="1" x14ac:dyDescent="0.25">
      <c r="B35" s="58" t="s">
        <v>7</v>
      </c>
      <c r="C35" s="59"/>
      <c r="D35" s="59"/>
      <c r="E35" s="59"/>
      <c r="F35" s="59"/>
      <c r="G35" s="59"/>
      <c r="H35" s="59"/>
      <c r="J35" s="60" t="s">
        <v>12</v>
      </c>
      <c r="K35" s="59"/>
      <c r="L35" s="59"/>
      <c r="M35" s="59"/>
      <c r="N35" s="59"/>
      <c r="O35" s="59"/>
      <c r="P35" s="59"/>
    </row>
    <row r="36" spans="2:27" ht="11.25" customHeight="1" x14ac:dyDescent="0.25">
      <c r="B36" s="60" t="s">
        <v>13</v>
      </c>
      <c r="C36" s="59"/>
      <c r="D36" s="59"/>
      <c r="E36" s="59"/>
      <c r="F36" s="59"/>
      <c r="G36" s="59"/>
      <c r="H36" s="59"/>
      <c r="I36" s="14"/>
      <c r="J36" s="61">
        <f>AA28</f>
        <v>0</v>
      </c>
      <c r="K36" s="59"/>
      <c r="L36" s="59"/>
      <c r="M36" s="59"/>
      <c r="N36" s="59"/>
      <c r="O36" s="59"/>
      <c r="P36" s="59"/>
    </row>
    <row r="37" spans="2:27" ht="0" hidden="1" customHeight="1" x14ac:dyDescent="0.25"/>
    <row r="38" spans="2:27" ht="3" customHeight="1" x14ac:dyDescent="0.25"/>
    <row r="39" spans="2:27" ht="11.25" customHeight="1" x14ac:dyDescent="0.25">
      <c r="B39" s="62" t="s">
        <v>42</v>
      </c>
      <c r="C39" s="36"/>
      <c r="D39" s="36"/>
      <c r="E39" s="36"/>
      <c r="F39" s="36"/>
      <c r="G39" s="36"/>
      <c r="H39" s="36"/>
      <c r="J39" s="63">
        <f>AA28</f>
        <v>0</v>
      </c>
      <c r="K39" s="36"/>
      <c r="L39" s="36"/>
      <c r="M39" s="36"/>
      <c r="N39" s="36"/>
      <c r="O39" s="36"/>
      <c r="P39" s="36"/>
    </row>
    <row r="40" spans="2:27" ht="5.85" customHeight="1" x14ac:dyDescent="0.25"/>
    <row r="41" spans="2:27" ht="2.85" customHeight="1" x14ac:dyDescent="0.25"/>
    <row r="42" spans="2:27" ht="0" hidden="1" customHeight="1" x14ac:dyDescent="0.25"/>
    <row r="43" spans="2:27" ht="17.100000000000001" customHeight="1" x14ac:dyDescent="0.25">
      <c r="B43" s="42" t="s">
        <v>99</v>
      </c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</row>
    <row r="44" spans="2:27" ht="2.85" customHeight="1" x14ac:dyDescent="0.25"/>
    <row r="45" spans="2:27" x14ac:dyDescent="0.25">
      <c r="B45" s="68" t="s">
        <v>50</v>
      </c>
      <c r="C45" s="69"/>
      <c r="D45" s="70" t="s">
        <v>51</v>
      </c>
      <c r="E45" s="69"/>
      <c r="F45" s="69"/>
      <c r="G45" s="69"/>
      <c r="H45" s="69"/>
      <c r="I45" s="69"/>
      <c r="J45" s="69"/>
      <c r="K45" s="69"/>
      <c r="L45" s="69"/>
      <c r="M45" s="69"/>
      <c r="N45" s="70" t="s">
        <v>11</v>
      </c>
      <c r="O45" s="69"/>
      <c r="P45" s="69"/>
      <c r="Q45" s="69"/>
      <c r="R45" s="69"/>
      <c r="S45" s="69"/>
      <c r="T45" s="69"/>
      <c r="U45" s="68" t="s">
        <v>52</v>
      </c>
      <c r="V45" s="69"/>
      <c r="W45" s="69"/>
      <c r="X45" s="16" t="s">
        <v>53</v>
      </c>
      <c r="Y45" s="17" t="s">
        <v>54</v>
      </c>
      <c r="Z45" s="68" t="s">
        <v>55</v>
      </c>
      <c r="AA45" s="69"/>
    </row>
    <row r="46" spans="2:27" x14ac:dyDescent="0.25">
      <c r="B46" s="49">
        <v>1</v>
      </c>
      <c r="C46" s="36"/>
      <c r="D46" s="50" t="s">
        <v>100</v>
      </c>
      <c r="E46" s="36"/>
      <c r="F46" s="36"/>
      <c r="G46" s="36"/>
      <c r="H46" s="36"/>
      <c r="I46" s="36"/>
      <c r="J46" s="36"/>
      <c r="K46" s="36"/>
      <c r="L46" s="36"/>
      <c r="M46" s="36"/>
      <c r="N46" s="50" t="s">
        <v>101</v>
      </c>
      <c r="O46" s="36"/>
      <c r="P46" s="36"/>
      <c r="Q46" s="36"/>
      <c r="R46" s="36"/>
      <c r="S46" s="36"/>
      <c r="T46" s="36"/>
      <c r="U46" s="66"/>
      <c r="V46" s="36"/>
      <c r="W46" s="36"/>
      <c r="X46" s="12" t="s">
        <v>102</v>
      </c>
      <c r="Y46" s="13" t="s">
        <v>59</v>
      </c>
      <c r="Z46" s="66">
        <f>U46*X46</f>
        <v>0</v>
      </c>
      <c r="AA46" s="36"/>
    </row>
    <row r="47" spans="2:27" x14ac:dyDescent="0.25">
      <c r="B47" s="49">
        <v>2</v>
      </c>
      <c r="C47" s="36"/>
      <c r="D47" s="50" t="s">
        <v>103</v>
      </c>
      <c r="E47" s="36"/>
      <c r="F47" s="36"/>
      <c r="G47" s="36"/>
      <c r="H47" s="36"/>
      <c r="I47" s="36"/>
      <c r="J47" s="36"/>
      <c r="K47" s="36"/>
      <c r="L47" s="36"/>
      <c r="M47" s="36"/>
      <c r="N47" s="50" t="s">
        <v>104</v>
      </c>
      <c r="O47" s="36"/>
      <c r="P47" s="36"/>
      <c r="Q47" s="36"/>
      <c r="R47" s="36"/>
      <c r="S47" s="36"/>
      <c r="T47" s="36"/>
      <c r="U47" s="66"/>
      <c r="V47" s="36"/>
      <c r="W47" s="36"/>
      <c r="X47" s="12" t="s">
        <v>105</v>
      </c>
      <c r="Y47" s="13" t="s">
        <v>106</v>
      </c>
      <c r="Z47" s="66">
        <f t="shared" ref="Z47:Z58" si="1">U47*X47</f>
        <v>0</v>
      </c>
      <c r="AA47" s="36"/>
    </row>
    <row r="48" spans="2:27" x14ac:dyDescent="0.25">
      <c r="B48" s="49">
        <v>3</v>
      </c>
      <c r="C48" s="36"/>
      <c r="D48" s="50" t="s">
        <v>107</v>
      </c>
      <c r="E48" s="36"/>
      <c r="F48" s="36"/>
      <c r="G48" s="36"/>
      <c r="H48" s="36"/>
      <c r="I48" s="36"/>
      <c r="J48" s="36"/>
      <c r="K48" s="36"/>
      <c r="L48" s="36"/>
      <c r="M48" s="36"/>
      <c r="N48" s="50" t="s">
        <v>108</v>
      </c>
      <c r="O48" s="36"/>
      <c r="P48" s="36"/>
      <c r="Q48" s="36"/>
      <c r="R48" s="36"/>
      <c r="S48" s="36"/>
      <c r="T48" s="36"/>
      <c r="U48" s="66"/>
      <c r="V48" s="36"/>
      <c r="W48" s="36"/>
      <c r="X48" s="12" t="s">
        <v>109</v>
      </c>
      <c r="Y48" s="13" t="s">
        <v>59</v>
      </c>
      <c r="Z48" s="66">
        <f t="shared" si="1"/>
        <v>0</v>
      </c>
      <c r="AA48" s="36"/>
    </row>
    <row r="49" spans="2:27" s="31" customFormat="1" x14ac:dyDescent="0.25">
      <c r="B49" s="71">
        <v>4</v>
      </c>
      <c r="C49" s="72"/>
      <c r="D49" s="73" t="s">
        <v>110</v>
      </c>
      <c r="E49" s="72"/>
      <c r="F49" s="72"/>
      <c r="G49" s="72"/>
      <c r="H49" s="72"/>
      <c r="I49" s="72"/>
      <c r="J49" s="72"/>
      <c r="K49" s="72"/>
      <c r="L49" s="72"/>
      <c r="M49" s="72"/>
      <c r="N49" s="73" t="s">
        <v>189</v>
      </c>
      <c r="O49" s="72"/>
      <c r="P49" s="72"/>
      <c r="Q49" s="72"/>
      <c r="R49" s="72"/>
      <c r="S49" s="72"/>
      <c r="T49" s="72"/>
      <c r="U49" s="74"/>
      <c r="V49" s="72"/>
      <c r="W49" s="72"/>
      <c r="X49" s="29" t="s">
        <v>111</v>
      </c>
      <c r="Y49" s="30" t="s">
        <v>112</v>
      </c>
      <c r="Z49" s="66">
        <f t="shared" si="1"/>
        <v>0</v>
      </c>
      <c r="AA49" s="36"/>
    </row>
    <row r="50" spans="2:27" s="31" customFormat="1" x14ac:dyDescent="0.25">
      <c r="B50" s="71">
        <v>5</v>
      </c>
      <c r="C50" s="72"/>
      <c r="D50" s="73" t="s">
        <v>110</v>
      </c>
      <c r="E50" s="72"/>
      <c r="F50" s="72"/>
      <c r="G50" s="72"/>
      <c r="H50" s="72"/>
      <c r="I50" s="72"/>
      <c r="J50" s="72"/>
      <c r="K50" s="72"/>
      <c r="L50" s="72"/>
      <c r="M50" s="72"/>
      <c r="N50" s="73" t="s">
        <v>188</v>
      </c>
      <c r="O50" s="72"/>
      <c r="P50" s="72"/>
      <c r="Q50" s="72"/>
      <c r="R50" s="72"/>
      <c r="S50" s="72"/>
      <c r="T50" s="72"/>
      <c r="U50" s="74"/>
      <c r="V50" s="72"/>
      <c r="W50" s="72"/>
      <c r="X50" s="29" t="s">
        <v>113</v>
      </c>
      <c r="Y50" s="30" t="s">
        <v>112</v>
      </c>
      <c r="Z50" s="66">
        <f t="shared" si="1"/>
        <v>0</v>
      </c>
      <c r="AA50" s="36"/>
    </row>
    <row r="51" spans="2:27" x14ac:dyDescent="0.25">
      <c r="B51" s="49">
        <v>6</v>
      </c>
      <c r="C51" s="36"/>
      <c r="D51" s="50" t="s">
        <v>110</v>
      </c>
      <c r="E51" s="36"/>
      <c r="F51" s="36"/>
      <c r="G51" s="36"/>
      <c r="H51" s="36"/>
      <c r="I51" s="36"/>
      <c r="J51" s="36"/>
      <c r="K51" s="36"/>
      <c r="L51" s="36"/>
      <c r="M51" s="36"/>
      <c r="N51" s="50" t="s">
        <v>114</v>
      </c>
      <c r="O51" s="36"/>
      <c r="P51" s="36"/>
      <c r="Q51" s="36"/>
      <c r="R51" s="36"/>
      <c r="S51" s="36"/>
      <c r="T51" s="36"/>
      <c r="U51" s="66"/>
      <c r="V51" s="36"/>
      <c r="W51" s="36"/>
      <c r="X51" s="12" t="s">
        <v>115</v>
      </c>
      <c r="Y51" s="13" t="s">
        <v>59</v>
      </c>
      <c r="Z51" s="66">
        <f t="shared" si="1"/>
        <v>0</v>
      </c>
      <c r="AA51" s="36"/>
    </row>
    <row r="52" spans="2:27" x14ac:dyDescent="0.25">
      <c r="B52" s="49">
        <v>7</v>
      </c>
      <c r="C52" s="36"/>
      <c r="D52" s="50" t="s">
        <v>116</v>
      </c>
      <c r="E52" s="36"/>
      <c r="F52" s="36"/>
      <c r="G52" s="36"/>
      <c r="H52" s="36"/>
      <c r="I52" s="36"/>
      <c r="J52" s="36"/>
      <c r="K52" s="36"/>
      <c r="L52" s="36"/>
      <c r="M52" s="36"/>
      <c r="N52" s="50" t="s">
        <v>117</v>
      </c>
      <c r="O52" s="36"/>
      <c r="P52" s="36"/>
      <c r="Q52" s="36"/>
      <c r="R52" s="36"/>
      <c r="S52" s="36"/>
      <c r="T52" s="36"/>
      <c r="U52" s="66"/>
      <c r="V52" s="36"/>
      <c r="W52" s="36"/>
      <c r="X52" s="12" t="s">
        <v>77</v>
      </c>
      <c r="Y52" s="13" t="s">
        <v>118</v>
      </c>
      <c r="Z52" s="66">
        <f t="shared" si="1"/>
        <v>0</v>
      </c>
      <c r="AA52" s="36"/>
    </row>
    <row r="53" spans="2:27" x14ac:dyDescent="0.25">
      <c r="B53" s="49">
        <v>8</v>
      </c>
      <c r="C53" s="36"/>
      <c r="D53" s="50" t="s">
        <v>116</v>
      </c>
      <c r="E53" s="36"/>
      <c r="F53" s="36"/>
      <c r="G53" s="36"/>
      <c r="H53" s="36"/>
      <c r="I53" s="36"/>
      <c r="J53" s="36"/>
      <c r="K53" s="36"/>
      <c r="L53" s="36"/>
      <c r="M53" s="36"/>
      <c r="N53" s="50" t="s">
        <v>119</v>
      </c>
      <c r="O53" s="36"/>
      <c r="P53" s="36"/>
      <c r="Q53" s="36"/>
      <c r="R53" s="36"/>
      <c r="S53" s="36"/>
      <c r="T53" s="36"/>
      <c r="U53" s="66"/>
      <c r="V53" s="36"/>
      <c r="W53" s="36"/>
      <c r="X53" s="12" t="s">
        <v>77</v>
      </c>
      <c r="Y53" s="13" t="s">
        <v>118</v>
      </c>
      <c r="Z53" s="66">
        <f t="shared" si="1"/>
        <v>0</v>
      </c>
      <c r="AA53" s="36"/>
    </row>
    <row r="54" spans="2:27" x14ac:dyDescent="0.25">
      <c r="B54" s="49">
        <v>9</v>
      </c>
      <c r="C54" s="36"/>
      <c r="D54" s="50" t="s">
        <v>120</v>
      </c>
      <c r="E54" s="36"/>
      <c r="F54" s="36"/>
      <c r="G54" s="36"/>
      <c r="H54" s="36"/>
      <c r="I54" s="36"/>
      <c r="J54" s="36"/>
      <c r="K54" s="36"/>
      <c r="L54" s="36"/>
      <c r="M54" s="36"/>
      <c r="N54" s="50" t="s">
        <v>121</v>
      </c>
      <c r="O54" s="36"/>
      <c r="P54" s="36"/>
      <c r="Q54" s="36"/>
      <c r="R54" s="36"/>
      <c r="S54" s="36"/>
      <c r="T54" s="36"/>
      <c r="U54" s="66"/>
      <c r="V54" s="36"/>
      <c r="W54" s="36"/>
      <c r="X54" s="12">
        <v>1</v>
      </c>
      <c r="Y54" s="13" t="s">
        <v>118</v>
      </c>
      <c r="Z54" s="66">
        <f t="shared" si="1"/>
        <v>0</v>
      </c>
      <c r="AA54" s="36"/>
    </row>
    <row r="55" spans="2:27" x14ac:dyDescent="0.25">
      <c r="B55" s="49">
        <v>10</v>
      </c>
      <c r="C55" s="36"/>
      <c r="D55" s="50" t="s">
        <v>122</v>
      </c>
      <c r="E55" s="36"/>
      <c r="F55" s="36"/>
      <c r="G55" s="36"/>
      <c r="H55" s="36"/>
      <c r="I55" s="36"/>
      <c r="J55" s="36"/>
      <c r="K55" s="36"/>
      <c r="L55" s="36"/>
      <c r="M55" s="36"/>
      <c r="N55" s="50" t="s">
        <v>123</v>
      </c>
      <c r="O55" s="36"/>
      <c r="P55" s="36"/>
      <c r="Q55" s="36"/>
      <c r="R55" s="36"/>
      <c r="S55" s="36"/>
      <c r="T55" s="36"/>
      <c r="U55" s="66"/>
      <c r="V55" s="36"/>
      <c r="W55" s="36"/>
      <c r="X55" s="12" t="s">
        <v>124</v>
      </c>
      <c r="Y55" s="13" t="s">
        <v>59</v>
      </c>
      <c r="Z55" s="66">
        <f t="shared" si="1"/>
        <v>0</v>
      </c>
      <c r="AA55" s="36"/>
    </row>
    <row r="56" spans="2:27" x14ac:dyDescent="0.25">
      <c r="B56" s="49">
        <v>11</v>
      </c>
      <c r="C56" s="36"/>
      <c r="D56" s="50" t="s">
        <v>125</v>
      </c>
      <c r="E56" s="36"/>
      <c r="F56" s="36"/>
      <c r="G56" s="36"/>
      <c r="H56" s="36"/>
      <c r="I56" s="36"/>
      <c r="J56" s="36"/>
      <c r="K56" s="36"/>
      <c r="L56" s="36"/>
      <c r="M56" s="36"/>
      <c r="N56" s="50" t="s">
        <v>126</v>
      </c>
      <c r="O56" s="36"/>
      <c r="P56" s="36"/>
      <c r="Q56" s="36"/>
      <c r="R56" s="36"/>
      <c r="S56" s="36"/>
      <c r="T56" s="36"/>
      <c r="U56" s="66"/>
      <c r="V56" s="36"/>
      <c r="W56" s="36"/>
      <c r="X56" s="12" t="s">
        <v>113</v>
      </c>
      <c r="Y56" s="13" t="s">
        <v>59</v>
      </c>
      <c r="Z56" s="66">
        <f t="shared" si="1"/>
        <v>0</v>
      </c>
      <c r="AA56" s="36"/>
    </row>
    <row r="57" spans="2:27" x14ac:dyDescent="0.25">
      <c r="B57" s="49">
        <v>12</v>
      </c>
      <c r="C57" s="36"/>
      <c r="D57" s="50" t="s">
        <v>127</v>
      </c>
      <c r="E57" s="36"/>
      <c r="F57" s="36"/>
      <c r="G57" s="36"/>
      <c r="H57" s="36"/>
      <c r="I57" s="36"/>
      <c r="J57" s="36"/>
      <c r="K57" s="36"/>
      <c r="L57" s="36"/>
      <c r="M57" s="36"/>
      <c r="N57" s="50" t="s">
        <v>128</v>
      </c>
      <c r="O57" s="36"/>
      <c r="P57" s="36"/>
      <c r="Q57" s="36"/>
      <c r="R57" s="36"/>
      <c r="S57" s="36"/>
      <c r="T57" s="36"/>
      <c r="U57" s="66"/>
      <c r="V57" s="36"/>
      <c r="W57" s="36"/>
      <c r="X57" s="12" t="s">
        <v>124</v>
      </c>
      <c r="Y57" s="13" t="s">
        <v>59</v>
      </c>
      <c r="Z57" s="66">
        <f t="shared" si="1"/>
        <v>0</v>
      </c>
      <c r="AA57" s="36"/>
    </row>
    <row r="58" spans="2:27" x14ac:dyDescent="0.25">
      <c r="B58" s="49">
        <v>13</v>
      </c>
      <c r="C58" s="36"/>
      <c r="D58" s="50" t="s">
        <v>129</v>
      </c>
      <c r="E58" s="36"/>
      <c r="F58" s="36"/>
      <c r="G58" s="36"/>
      <c r="H58" s="36"/>
      <c r="I58" s="36"/>
      <c r="J58" s="36"/>
      <c r="K58" s="36"/>
      <c r="L58" s="36"/>
      <c r="M58" s="36"/>
      <c r="N58" s="50" t="s">
        <v>130</v>
      </c>
      <c r="O58" s="36"/>
      <c r="P58" s="36"/>
      <c r="Q58" s="36"/>
      <c r="R58" s="36"/>
      <c r="S58" s="36"/>
      <c r="T58" s="36"/>
      <c r="U58" s="66"/>
      <c r="V58" s="36"/>
      <c r="W58" s="36"/>
      <c r="X58" s="12" t="s">
        <v>113</v>
      </c>
      <c r="Y58" s="13" t="s">
        <v>59</v>
      </c>
      <c r="Z58" s="66">
        <f t="shared" si="1"/>
        <v>0</v>
      </c>
      <c r="AA58" s="36"/>
    </row>
    <row r="59" spans="2:27" ht="16.5" customHeight="1" x14ac:dyDescent="0.25">
      <c r="B59" s="67" t="s">
        <v>190</v>
      </c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24"/>
      <c r="AA59" s="28">
        <f>SUM(Z46:AA58)</f>
        <v>0</v>
      </c>
    </row>
    <row r="60" spans="2:27" ht="0" hidden="1" customHeight="1" x14ac:dyDescent="0.25"/>
    <row r="61" spans="2:27" ht="2.85" customHeight="1" x14ac:dyDescent="0.25"/>
    <row r="62" spans="2:27" ht="11.25" customHeight="1" x14ac:dyDescent="0.25">
      <c r="B62" s="47" t="s">
        <v>96</v>
      </c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</row>
    <row r="63" spans="2:27" ht="1.5" customHeight="1" x14ac:dyDescent="0.25"/>
    <row r="64" spans="2:27" ht="11.25" customHeight="1" x14ac:dyDescent="0.25">
      <c r="C64" s="49" t="s">
        <v>97</v>
      </c>
      <c r="D64" s="36"/>
      <c r="F64" s="51">
        <f>AA59</f>
        <v>0</v>
      </c>
      <c r="G64" s="36"/>
      <c r="H64" s="36"/>
      <c r="I64" s="36"/>
      <c r="J64" s="36"/>
      <c r="K64" s="50"/>
      <c r="L64" s="36"/>
      <c r="M64" s="36"/>
      <c r="N64" s="36"/>
      <c r="O64" s="36"/>
      <c r="P64" s="36"/>
      <c r="Q64" s="36"/>
      <c r="R64" s="36"/>
    </row>
    <row r="65" spans="2:27" ht="9.9499999999999993" customHeight="1" x14ac:dyDescent="0.25"/>
    <row r="66" spans="2:27" ht="11.45" customHeight="1" x14ac:dyDescent="0.25">
      <c r="B66" s="58" t="s">
        <v>7</v>
      </c>
      <c r="C66" s="59"/>
      <c r="D66" s="59"/>
      <c r="E66" s="59"/>
      <c r="F66" s="59"/>
      <c r="G66" s="59"/>
      <c r="H66" s="59"/>
      <c r="J66" s="60" t="s">
        <v>12</v>
      </c>
      <c r="K66" s="59"/>
      <c r="L66" s="59"/>
      <c r="M66" s="59"/>
      <c r="N66" s="59"/>
      <c r="O66" s="59"/>
      <c r="P66" s="59"/>
    </row>
    <row r="67" spans="2:27" ht="11.25" customHeight="1" x14ac:dyDescent="0.25">
      <c r="B67" s="60" t="s">
        <v>13</v>
      </c>
      <c r="C67" s="59"/>
      <c r="D67" s="59"/>
      <c r="E67" s="59"/>
      <c r="F67" s="59"/>
      <c r="G67" s="59"/>
      <c r="H67" s="59"/>
      <c r="I67" s="14"/>
      <c r="J67" s="61">
        <f>AA59</f>
        <v>0</v>
      </c>
      <c r="K67" s="59"/>
      <c r="L67" s="59"/>
      <c r="M67" s="59"/>
      <c r="N67" s="59"/>
      <c r="O67" s="59"/>
      <c r="P67" s="59"/>
    </row>
    <row r="68" spans="2:27" ht="0" hidden="1" customHeight="1" x14ac:dyDescent="0.25"/>
    <row r="69" spans="2:27" ht="3" customHeight="1" x14ac:dyDescent="0.25"/>
    <row r="70" spans="2:27" ht="11.25" customHeight="1" x14ac:dyDescent="0.25">
      <c r="B70" s="62" t="s">
        <v>42</v>
      </c>
      <c r="C70" s="36"/>
      <c r="D70" s="36"/>
      <c r="E70" s="36"/>
      <c r="F70" s="36"/>
      <c r="G70" s="36"/>
      <c r="H70" s="36"/>
      <c r="J70" s="63">
        <f>AA59</f>
        <v>0</v>
      </c>
      <c r="K70" s="36"/>
      <c r="L70" s="36"/>
      <c r="M70" s="36"/>
      <c r="N70" s="36"/>
      <c r="O70" s="36"/>
      <c r="P70" s="36"/>
    </row>
    <row r="71" spans="2:27" ht="5.85" customHeight="1" x14ac:dyDescent="0.25"/>
    <row r="72" spans="2:27" ht="2.85" customHeight="1" x14ac:dyDescent="0.25"/>
    <row r="73" spans="2:27" ht="0" hidden="1" customHeight="1" x14ac:dyDescent="0.25"/>
    <row r="74" spans="2:27" ht="17.100000000000001" customHeight="1" x14ac:dyDescent="0.25">
      <c r="B74" s="42" t="s">
        <v>131</v>
      </c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</row>
    <row r="75" spans="2:27" ht="2.85" customHeight="1" x14ac:dyDescent="0.25"/>
    <row r="76" spans="2:27" x14ac:dyDescent="0.25">
      <c r="B76" s="68" t="s">
        <v>50</v>
      </c>
      <c r="C76" s="69"/>
      <c r="D76" s="70" t="s">
        <v>51</v>
      </c>
      <c r="E76" s="69"/>
      <c r="F76" s="69"/>
      <c r="G76" s="69"/>
      <c r="H76" s="69"/>
      <c r="I76" s="69"/>
      <c r="J76" s="69"/>
      <c r="K76" s="69"/>
      <c r="L76" s="69"/>
      <c r="M76" s="69"/>
      <c r="N76" s="70" t="s">
        <v>11</v>
      </c>
      <c r="O76" s="69"/>
      <c r="P76" s="69"/>
      <c r="Q76" s="69"/>
      <c r="R76" s="69"/>
      <c r="S76" s="69"/>
      <c r="T76" s="69"/>
      <c r="U76" s="68" t="s">
        <v>52</v>
      </c>
      <c r="V76" s="69"/>
      <c r="W76" s="69"/>
      <c r="X76" s="16" t="s">
        <v>53</v>
      </c>
      <c r="Y76" s="17" t="s">
        <v>54</v>
      </c>
      <c r="Z76" s="68" t="s">
        <v>55</v>
      </c>
      <c r="AA76" s="69"/>
    </row>
    <row r="77" spans="2:27" x14ac:dyDescent="0.25">
      <c r="B77" s="49">
        <v>1</v>
      </c>
      <c r="C77" s="36"/>
      <c r="D77" s="50" t="s">
        <v>132</v>
      </c>
      <c r="E77" s="36"/>
      <c r="F77" s="36"/>
      <c r="G77" s="36"/>
      <c r="H77" s="36"/>
      <c r="I77" s="36"/>
      <c r="J77" s="36"/>
      <c r="K77" s="36"/>
      <c r="L77" s="36"/>
      <c r="M77" s="36"/>
      <c r="N77" s="50" t="s">
        <v>133</v>
      </c>
      <c r="O77" s="36"/>
      <c r="P77" s="36"/>
      <c r="Q77" s="36"/>
      <c r="R77" s="36"/>
      <c r="S77" s="36"/>
      <c r="T77" s="36"/>
      <c r="U77" s="66"/>
      <c r="V77" s="36"/>
      <c r="W77" s="36"/>
      <c r="X77" s="12" t="s">
        <v>77</v>
      </c>
      <c r="Y77" s="13" t="s">
        <v>186</v>
      </c>
      <c r="Z77" s="66">
        <f>U77*X77</f>
        <v>0</v>
      </c>
      <c r="AA77" s="36"/>
    </row>
    <row r="78" spans="2:27" x14ac:dyDescent="0.25">
      <c r="B78" s="49">
        <v>2</v>
      </c>
      <c r="C78" s="36"/>
      <c r="D78" s="50" t="s">
        <v>132</v>
      </c>
      <c r="E78" s="36"/>
      <c r="F78" s="36"/>
      <c r="G78" s="36"/>
      <c r="H78" s="36"/>
      <c r="I78" s="36"/>
      <c r="J78" s="36"/>
      <c r="K78" s="36"/>
      <c r="L78" s="36"/>
      <c r="M78" s="36"/>
      <c r="N78" s="50" t="s">
        <v>134</v>
      </c>
      <c r="O78" s="36"/>
      <c r="P78" s="36"/>
      <c r="Q78" s="36"/>
      <c r="R78" s="36"/>
      <c r="S78" s="36"/>
      <c r="T78" s="36"/>
      <c r="U78" s="66"/>
      <c r="V78" s="36"/>
      <c r="W78" s="36"/>
      <c r="X78" s="12" t="s">
        <v>77</v>
      </c>
      <c r="Y78" s="13" t="s">
        <v>186</v>
      </c>
      <c r="Z78" s="66">
        <f t="shared" ref="Z78:Z86" si="2">U78*X78</f>
        <v>0</v>
      </c>
      <c r="AA78" s="36"/>
    </row>
    <row r="79" spans="2:27" x14ac:dyDescent="0.25">
      <c r="B79" s="49">
        <v>3</v>
      </c>
      <c r="C79" s="36"/>
      <c r="D79" s="50" t="s">
        <v>132</v>
      </c>
      <c r="E79" s="36"/>
      <c r="F79" s="36"/>
      <c r="G79" s="36"/>
      <c r="H79" s="36"/>
      <c r="I79" s="36"/>
      <c r="J79" s="36"/>
      <c r="K79" s="36"/>
      <c r="L79" s="36"/>
      <c r="M79" s="36"/>
      <c r="N79" s="50" t="s">
        <v>135</v>
      </c>
      <c r="O79" s="36"/>
      <c r="P79" s="36"/>
      <c r="Q79" s="36"/>
      <c r="R79" s="36"/>
      <c r="S79" s="36"/>
      <c r="T79" s="36"/>
      <c r="U79" s="66"/>
      <c r="V79" s="36"/>
      <c r="W79" s="36"/>
      <c r="X79" s="12" t="s">
        <v>77</v>
      </c>
      <c r="Y79" s="13" t="s">
        <v>186</v>
      </c>
      <c r="Z79" s="66">
        <f t="shared" si="2"/>
        <v>0</v>
      </c>
      <c r="AA79" s="36"/>
    </row>
    <row r="80" spans="2:27" x14ac:dyDescent="0.25">
      <c r="B80" s="49">
        <v>4</v>
      </c>
      <c r="C80" s="36"/>
      <c r="D80" s="50" t="s">
        <v>132</v>
      </c>
      <c r="E80" s="36"/>
      <c r="F80" s="36"/>
      <c r="G80" s="36"/>
      <c r="H80" s="36"/>
      <c r="I80" s="36"/>
      <c r="J80" s="36"/>
      <c r="K80" s="36"/>
      <c r="L80" s="36"/>
      <c r="M80" s="36"/>
      <c r="N80" s="50" t="s">
        <v>136</v>
      </c>
      <c r="O80" s="36"/>
      <c r="P80" s="36"/>
      <c r="Q80" s="36"/>
      <c r="R80" s="36"/>
      <c r="S80" s="36"/>
      <c r="T80" s="36"/>
      <c r="U80" s="66"/>
      <c r="V80" s="36"/>
      <c r="W80" s="36"/>
      <c r="X80" s="12" t="s">
        <v>77</v>
      </c>
      <c r="Y80" s="13" t="s">
        <v>186</v>
      </c>
      <c r="Z80" s="66">
        <f t="shared" si="2"/>
        <v>0</v>
      </c>
      <c r="AA80" s="36"/>
    </row>
    <row r="81" spans="2:27" x14ac:dyDescent="0.25">
      <c r="B81" s="49">
        <v>5</v>
      </c>
      <c r="C81" s="36"/>
      <c r="D81" s="50" t="s">
        <v>137</v>
      </c>
      <c r="E81" s="36"/>
      <c r="F81" s="36"/>
      <c r="G81" s="36"/>
      <c r="H81" s="36"/>
      <c r="I81" s="36"/>
      <c r="J81" s="36"/>
      <c r="K81" s="36"/>
      <c r="L81" s="36"/>
      <c r="M81" s="36"/>
      <c r="N81" s="50" t="s">
        <v>138</v>
      </c>
      <c r="O81" s="36"/>
      <c r="P81" s="36"/>
      <c r="Q81" s="36"/>
      <c r="R81" s="36"/>
      <c r="S81" s="36"/>
      <c r="T81" s="36"/>
      <c r="U81" s="66"/>
      <c r="V81" s="36"/>
      <c r="W81" s="36"/>
      <c r="X81" s="12" t="s">
        <v>77</v>
      </c>
      <c r="Y81" s="13" t="s">
        <v>139</v>
      </c>
      <c r="Z81" s="66">
        <f t="shared" si="2"/>
        <v>0</v>
      </c>
      <c r="AA81" s="36"/>
    </row>
    <row r="82" spans="2:27" x14ac:dyDescent="0.25">
      <c r="B82" s="49">
        <v>6</v>
      </c>
      <c r="C82" s="36"/>
      <c r="D82" s="50" t="s">
        <v>140</v>
      </c>
      <c r="E82" s="36"/>
      <c r="F82" s="36"/>
      <c r="G82" s="36"/>
      <c r="H82" s="36"/>
      <c r="I82" s="36"/>
      <c r="J82" s="36"/>
      <c r="K82" s="36"/>
      <c r="L82" s="36"/>
      <c r="M82" s="36"/>
      <c r="N82" s="50" t="s">
        <v>141</v>
      </c>
      <c r="O82" s="36"/>
      <c r="P82" s="36"/>
      <c r="Q82" s="36"/>
      <c r="R82" s="36"/>
      <c r="S82" s="36"/>
      <c r="T82" s="36"/>
      <c r="U82" s="66"/>
      <c r="V82" s="36"/>
      <c r="W82" s="36"/>
      <c r="X82" s="12" t="s">
        <v>77</v>
      </c>
      <c r="Y82" s="13" t="s">
        <v>186</v>
      </c>
      <c r="Z82" s="66">
        <f t="shared" si="2"/>
        <v>0</v>
      </c>
      <c r="AA82" s="36"/>
    </row>
    <row r="83" spans="2:27" x14ac:dyDescent="0.25">
      <c r="B83" s="49">
        <v>7</v>
      </c>
      <c r="C83" s="36"/>
      <c r="D83" s="50" t="s">
        <v>140</v>
      </c>
      <c r="E83" s="36"/>
      <c r="F83" s="36"/>
      <c r="G83" s="36"/>
      <c r="H83" s="36"/>
      <c r="I83" s="36"/>
      <c r="J83" s="36"/>
      <c r="K83" s="36"/>
      <c r="L83" s="36"/>
      <c r="M83" s="36"/>
      <c r="N83" s="50" t="s">
        <v>142</v>
      </c>
      <c r="O83" s="36"/>
      <c r="P83" s="36"/>
      <c r="Q83" s="36"/>
      <c r="R83" s="36"/>
      <c r="S83" s="36"/>
      <c r="T83" s="36"/>
      <c r="U83" s="66"/>
      <c r="V83" s="36"/>
      <c r="W83" s="36"/>
      <c r="X83" s="12" t="s">
        <v>113</v>
      </c>
      <c r="Y83" s="13" t="s">
        <v>143</v>
      </c>
      <c r="Z83" s="66">
        <f t="shared" si="2"/>
        <v>0</v>
      </c>
      <c r="AA83" s="36"/>
    </row>
    <row r="84" spans="2:27" s="21" customFormat="1" x14ac:dyDescent="0.25">
      <c r="B84" s="49">
        <v>7</v>
      </c>
      <c r="C84" s="36"/>
      <c r="D84" s="50" t="s">
        <v>140</v>
      </c>
      <c r="E84" s="36"/>
      <c r="F84" s="36"/>
      <c r="G84" s="36"/>
      <c r="H84" s="36"/>
      <c r="I84" s="36"/>
      <c r="J84" s="36"/>
      <c r="K84" s="36"/>
      <c r="L84" s="36"/>
      <c r="M84" s="36"/>
      <c r="N84" s="50" t="s">
        <v>187</v>
      </c>
      <c r="O84" s="36"/>
      <c r="P84" s="36"/>
      <c r="Q84" s="36"/>
      <c r="R84" s="36"/>
      <c r="S84" s="36"/>
      <c r="T84" s="36"/>
      <c r="U84" s="66"/>
      <c r="V84" s="36"/>
      <c r="W84" s="36"/>
      <c r="X84" s="22">
        <v>1</v>
      </c>
      <c r="Y84" s="23" t="s">
        <v>186</v>
      </c>
      <c r="Z84" s="66">
        <f t="shared" si="2"/>
        <v>0</v>
      </c>
      <c r="AA84" s="36"/>
    </row>
    <row r="85" spans="2:27" s="25" customFormat="1" x14ac:dyDescent="0.25">
      <c r="B85" s="49">
        <v>7</v>
      </c>
      <c r="C85" s="36"/>
      <c r="D85" s="50" t="s">
        <v>140</v>
      </c>
      <c r="E85" s="36"/>
      <c r="F85" s="36"/>
      <c r="G85" s="36"/>
      <c r="H85" s="36"/>
      <c r="I85" s="36"/>
      <c r="J85" s="36"/>
      <c r="K85" s="36"/>
      <c r="L85" s="36"/>
      <c r="M85" s="36"/>
      <c r="N85" s="50" t="s">
        <v>192</v>
      </c>
      <c r="O85" s="36"/>
      <c r="P85" s="36"/>
      <c r="Q85" s="36"/>
      <c r="R85" s="36"/>
      <c r="S85" s="36"/>
      <c r="T85" s="36"/>
      <c r="U85" s="66"/>
      <c r="V85" s="36"/>
      <c r="W85" s="36"/>
      <c r="X85" s="26">
        <v>6</v>
      </c>
      <c r="Y85" s="27" t="s">
        <v>66</v>
      </c>
      <c r="Z85" s="66">
        <f t="shared" ref="Z85" si="3">U85*X85</f>
        <v>0</v>
      </c>
      <c r="AA85" s="36"/>
    </row>
    <row r="86" spans="2:27" x14ac:dyDescent="0.25">
      <c r="B86" s="49">
        <v>8</v>
      </c>
      <c r="C86" s="36"/>
      <c r="D86" s="50" t="s">
        <v>140</v>
      </c>
      <c r="E86" s="36"/>
      <c r="F86" s="36"/>
      <c r="G86" s="36"/>
      <c r="H86" s="36"/>
      <c r="I86" s="36"/>
      <c r="J86" s="36"/>
      <c r="K86" s="36"/>
      <c r="L86" s="36"/>
      <c r="M86" s="36"/>
      <c r="N86" s="50" t="s">
        <v>144</v>
      </c>
      <c r="O86" s="36"/>
      <c r="P86" s="36"/>
      <c r="Q86" s="36"/>
      <c r="R86" s="36"/>
      <c r="S86" s="36"/>
      <c r="T86" s="36"/>
      <c r="U86" s="66"/>
      <c r="V86" s="36"/>
      <c r="W86" s="36"/>
      <c r="X86" s="12" t="s">
        <v>77</v>
      </c>
      <c r="Y86" s="13" t="s">
        <v>186</v>
      </c>
      <c r="Z86" s="66">
        <f t="shared" si="2"/>
        <v>0</v>
      </c>
      <c r="AA86" s="36"/>
    </row>
    <row r="87" spans="2:27" ht="18" customHeight="1" x14ac:dyDescent="0.25">
      <c r="B87" s="67" t="s">
        <v>190</v>
      </c>
      <c r="C87" s="67"/>
      <c r="D87" s="67"/>
      <c r="E87" s="67"/>
      <c r="F87" s="67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24"/>
      <c r="AA87" s="28">
        <f>SUM(Z77:AA86)</f>
        <v>0</v>
      </c>
    </row>
    <row r="88" spans="2:27" ht="6.95" customHeight="1" x14ac:dyDescent="0.25"/>
    <row r="89" spans="2:27" ht="2.85" customHeight="1" x14ac:dyDescent="0.25"/>
    <row r="90" spans="2:27" ht="11.25" customHeight="1" x14ac:dyDescent="0.25">
      <c r="B90" s="47" t="s">
        <v>96</v>
      </c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</row>
    <row r="91" spans="2:27" ht="1.5" customHeight="1" x14ac:dyDescent="0.25"/>
    <row r="92" spans="2:27" ht="11.25" customHeight="1" x14ac:dyDescent="0.25">
      <c r="C92" s="49" t="s">
        <v>97</v>
      </c>
      <c r="D92" s="36"/>
      <c r="F92" s="51">
        <f>AA87</f>
        <v>0</v>
      </c>
      <c r="G92" s="36"/>
      <c r="H92" s="36"/>
      <c r="I92" s="36"/>
      <c r="J92" s="36"/>
      <c r="K92" s="50" t="s">
        <v>98</v>
      </c>
      <c r="L92" s="36"/>
      <c r="M92" s="36"/>
      <c r="N92" s="36"/>
      <c r="O92" s="36"/>
      <c r="P92" s="36"/>
      <c r="Q92" s="36"/>
      <c r="R92" s="36"/>
    </row>
    <row r="93" spans="2:27" ht="9.9499999999999993" customHeight="1" x14ac:dyDescent="0.25"/>
    <row r="94" spans="2:27" ht="11.45" customHeight="1" x14ac:dyDescent="0.25">
      <c r="B94" s="58" t="s">
        <v>7</v>
      </c>
      <c r="C94" s="59"/>
      <c r="D94" s="59"/>
      <c r="E94" s="59"/>
      <c r="F94" s="59"/>
      <c r="G94" s="59"/>
      <c r="H94" s="59"/>
      <c r="J94" s="60" t="s">
        <v>12</v>
      </c>
      <c r="K94" s="59"/>
      <c r="L94" s="59"/>
      <c r="M94" s="59"/>
      <c r="N94" s="59"/>
      <c r="O94" s="59"/>
      <c r="P94" s="59"/>
    </row>
    <row r="95" spans="2:27" ht="11.25" customHeight="1" x14ac:dyDescent="0.25">
      <c r="B95" s="60" t="s">
        <v>13</v>
      </c>
      <c r="C95" s="59"/>
      <c r="D95" s="59"/>
      <c r="E95" s="59"/>
      <c r="F95" s="59"/>
      <c r="G95" s="59"/>
      <c r="H95" s="59"/>
      <c r="I95" s="14"/>
      <c r="J95" s="61">
        <f>AA87</f>
        <v>0</v>
      </c>
      <c r="K95" s="59"/>
      <c r="L95" s="59"/>
      <c r="M95" s="59"/>
      <c r="N95" s="59"/>
      <c r="O95" s="59"/>
      <c r="P95" s="59"/>
    </row>
    <row r="96" spans="2:27" ht="0" hidden="1" customHeight="1" x14ac:dyDescent="0.25"/>
    <row r="97" spans="2:27" ht="3" customHeight="1" x14ac:dyDescent="0.25"/>
    <row r="98" spans="2:27" ht="11.25" customHeight="1" x14ac:dyDescent="0.25">
      <c r="B98" s="62" t="s">
        <v>42</v>
      </c>
      <c r="C98" s="36"/>
      <c r="D98" s="36"/>
      <c r="E98" s="36"/>
      <c r="F98" s="36"/>
      <c r="G98" s="36"/>
      <c r="H98" s="36"/>
      <c r="J98" s="63">
        <f>AA87</f>
        <v>0</v>
      </c>
      <c r="K98" s="36"/>
      <c r="L98" s="36"/>
      <c r="M98" s="36"/>
      <c r="N98" s="36"/>
      <c r="O98" s="36"/>
      <c r="P98" s="36"/>
    </row>
    <row r="99" spans="2:27" ht="11.45" customHeight="1" x14ac:dyDescent="0.25"/>
    <row r="100" spans="2:27" ht="2.85" customHeight="1" x14ac:dyDescent="0.25"/>
    <row r="101" spans="2:27" ht="17.100000000000001" customHeight="1" x14ac:dyDescent="0.25">
      <c r="B101" s="42" t="s">
        <v>145</v>
      </c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</row>
    <row r="102" spans="2:27" ht="2.85" customHeight="1" x14ac:dyDescent="0.25"/>
    <row r="103" spans="2:27" x14ac:dyDescent="0.25">
      <c r="B103" s="67" t="s">
        <v>50</v>
      </c>
      <c r="C103" s="69"/>
      <c r="D103" s="75" t="s">
        <v>51</v>
      </c>
      <c r="E103" s="69"/>
      <c r="F103" s="69"/>
      <c r="G103" s="69"/>
      <c r="H103" s="69"/>
      <c r="I103" s="69"/>
      <c r="J103" s="69"/>
      <c r="K103" s="69"/>
      <c r="L103" s="69"/>
      <c r="M103" s="69"/>
      <c r="N103" s="75" t="s">
        <v>11</v>
      </c>
      <c r="O103" s="69"/>
      <c r="P103" s="69"/>
      <c r="Q103" s="69"/>
      <c r="R103" s="69"/>
      <c r="S103" s="69"/>
      <c r="T103" s="69"/>
      <c r="U103" s="67" t="s">
        <v>52</v>
      </c>
      <c r="V103" s="69"/>
      <c r="W103" s="69"/>
      <c r="X103" s="19" t="s">
        <v>53</v>
      </c>
      <c r="Y103" s="20" t="s">
        <v>54</v>
      </c>
      <c r="Z103" s="67" t="s">
        <v>55</v>
      </c>
      <c r="AA103" s="69"/>
    </row>
    <row r="104" spans="2:27" x14ac:dyDescent="0.25">
      <c r="B104" s="49">
        <v>1</v>
      </c>
      <c r="C104" s="36"/>
      <c r="D104" s="50" t="s">
        <v>146</v>
      </c>
      <c r="E104" s="36"/>
      <c r="F104" s="36"/>
      <c r="G104" s="36"/>
      <c r="H104" s="36"/>
      <c r="I104" s="36"/>
      <c r="J104" s="36"/>
      <c r="K104" s="36"/>
      <c r="L104" s="36"/>
      <c r="M104" s="36"/>
      <c r="N104" s="50" t="s">
        <v>147</v>
      </c>
      <c r="O104" s="36"/>
      <c r="P104" s="36"/>
      <c r="Q104" s="36"/>
      <c r="R104" s="36"/>
      <c r="S104" s="36"/>
      <c r="T104" s="36"/>
      <c r="U104" s="66"/>
      <c r="V104" s="36"/>
      <c r="W104" s="36"/>
      <c r="X104" s="18">
        <v>240</v>
      </c>
      <c r="Y104" s="13" t="s">
        <v>59</v>
      </c>
      <c r="Z104" s="66">
        <f>U104*X104</f>
        <v>0</v>
      </c>
      <c r="AA104" s="36"/>
    </row>
    <row r="105" spans="2:27" x14ac:dyDescent="0.25">
      <c r="B105" s="49">
        <v>2</v>
      </c>
      <c r="C105" s="36"/>
      <c r="D105" s="50" t="s">
        <v>148</v>
      </c>
      <c r="E105" s="36"/>
      <c r="F105" s="36"/>
      <c r="G105" s="36"/>
      <c r="H105" s="36"/>
      <c r="I105" s="36"/>
      <c r="J105" s="36"/>
      <c r="K105" s="36"/>
      <c r="L105" s="36"/>
      <c r="M105" s="36"/>
      <c r="N105" s="50" t="s">
        <v>149</v>
      </c>
      <c r="O105" s="36"/>
      <c r="P105" s="36"/>
      <c r="Q105" s="36"/>
      <c r="R105" s="36"/>
      <c r="S105" s="36"/>
      <c r="T105" s="36"/>
      <c r="U105" s="66"/>
      <c r="V105" s="36"/>
      <c r="W105" s="36"/>
      <c r="X105" s="18">
        <v>24</v>
      </c>
      <c r="Y105" s="13" t="s">
        <v>59</v>
      </c>
      <c r="Z105" s="66">
        <f t="shared" ref="Z105:Z129" si="4">U105*X105</f>
        <v>0</v>
      </c>
      <c r="AA105" s="36"/>
    </row>
    <row r="106" spans="2:27" x14ac:dyDescent="0.25">
      <c r="B106" s="49">
        <v>3</v>
      </c>
      <c r="C106" s="36"/>
      <c r="D106" s="50" t="s">
        <v>150</v>
      </c>
      <c r="E106" s="36"/>
      <c r="F106" s="36"/>
      <c r="G106" s="36"/>
      <c r="H106" s="36"/>
      <c r="I106" s="36"/>
      <c r="J106" s="36"/>
      <c r="K106" s="36"/>
      <c r="L106" s="36"/>
      <c r="M106" s="36"/>
      <c r="N106" s="50" t="s">
        <v>151</v>
      </c>
      <c r="O106" s="36"/>
      <c r="P106" s="36"/>
      <c r="Q106" s="36"/>
      <c r="R106" s="36"/>
      <c r="S106" s="36"/>
      <c r="T106" s="36"/>
      <c r="U106" s="66"/>
      <c r="V106" s="36"/>
      <c r="W106" s="36"/>
      <c r="X106" s="18">
        <v>6</v>
      </c>
      <c r="Y106" s="13" t="s">
        <v>66</v>
      </c>
      <c r="Z106" s="66">
        <f t="shared" si="4"/>
        <v>0</v>
      </c>
      <c r="AA106" s="36"/>
    </row>
    <row r="107" spans="2:27" ht="20.45" customHeight="1" x14ac:dyDescent="0.25">
      <c r="B107" s="49">
        <v>4</v>
      </c>
      <c r="C107" s="36"/>
      <c r="D107" s="50" t="s">
        <v>152</v>
      </c>
      <c r="E107" s="36"/>
      <c r="F107" s="36"/>
      <c r="G107" s="36"/>
      <c r="H107" s="36"/>
      <c r="I107" s="36"/>
      <c r="J107" s="36"/>
      <c r="K107" s="36"/>
      <c r="L107" s="36"/>
      <c r="M107" s="36"/>
      <c r="N107" s="50" t="s">
        <v>193</v>
      </c>
      <c r="O107" s="36"/>
      <c r="P107" s="36"/>
      <c r="Q107" s="36"/>
      <c r="R107" s="36"/>
      <c r="S107" s="36"/>
      <c r="T107" s="36"/>
      <c r="U107" s="66"/>
      <c r="V107" s="36"/>
      <c r="W107" s="36"/>
      <c r="X107" s="18">
        <v>3</v>
      </c>
      <c r="Y107" s="13" t="s">
        <v>66</v>
      </c>
      <c r="Z107" s="66">
        <f t="shared" si="4"/>
        <v>0</v>
      </c>
      <c r="AA107" s="36"/>
    </row>
    <row r="108" spans="2:27" ht="45.95" customHeight="1" x14ac:dyDescent="0.25">
      <c r="B108" s="50" t="s">
        <v>7</v>
      </c>
      <c r="C108" s="36"/>
      <c r="D108" s="50" t="s">
        <v>7</v>
      </c>
      <c r="E108" s="36"/>
      <c r="F108" s="36"/>
      <c r="G108" s="36"/>
      <c r="H108" s="36"/>
      <c r="I108" s="36"/>
      <c r="J108" s="36"/>
      <c r="K108" s="36"/>
      <c r="L108" s="36"/>
      <c r="M108" s="36"/>
      <c r="N108" s="76" t="s">
        <v>153</v>
      </c>
      <c r="O108" s="36"/>
      <c r="P108" s="36"/>
      <c r="Q108" s="36"/>
      <c r="R108" s="36"/>
      <c r="S108" s="36"/>
      <c r="T108" s="36"/>
      <c r="U108" s="50"/>
      <c r="V108" s="36"/>
      <c r="W108" s="36"/>
      <c r="X108" s="13" t="s">
        <v>7</v>
      </c>
      <c r="Y108" s="13" t="s">
        <v>7</v>
      </c>
      <c r="Z108" s="66"/>
      <c r="AA108" s="36"/>
    </row>
    <row r="109" spans="2:27" ht="27" customHeight="1" x14ac:dyDescent="0.25">
      <c r="B109" s="49">
        <v>5</v>
      </c>
      <c r="C109" s="36"/>
      <c r="D109" s="50" t="s">
        <v>152</v>
      </c>
      <c r="E109" s="36"/>
      <c r="F109" s="36"/>
      <c r="G109" s="36"/>
      <c r="H109" s="36"/>
      <c r="I109" s="36"/>
      <c r="J109" s="36"/>
      <c r="K109" s="36"/>
      <c r="L109" s="36"/>
      <c r="M109" s="36"/>
      <c r="N109" s="50" t="s">
        <v>194</v>
      </c>
      <c r="O109" s="36"/>
      <c r="P109" s="36"/>
      <c r="Q109" s="36"/>
      <c r="R109" s="36"/>
      <c r="S109" s="36"/>
      <c r="T109" s="36"/>
      <c r="U109" s="66"/>
      <c r="V109" s="36"/>
      <c r="W109" s="36"/>
      <c r="X109" s="18">
        <v>2</v>
      </c>
      <c r="Y109" s="13" t="s">
        <v>66</v>
      </c>
      <c r="Z109" s="66">
        <f t="shared" si="4"/>
        <v>0</v>
      </c>
      <c r="AA109" s="36"/>
    </row>
    <row r="110" spans="2:27" ht="44.1" customHeight="1" x14ac:dyDescent="0.25">
      <c r="B110" s="50" t="s">
        <v>7</v>
      </c>
      <c r="C110" s="36"/>
      <c r="D110" s="50" t="s">
        <v>7</v>
      </c>
      <c r="E110" s="36"/>
      <c r="F110" s="36"/>
      <c r="G110" s="36"/>
      <c r="H110" s="36"/>
      <c r="I110" s="36"/>
      <c r="J110" s="36"/>
      <c r="K110" s="36"/>
      <c r="L110" s="36"/>
      <c r="M110" s="36"/>
      <c r="N110" s="76" t="s">
        <v>154</v>
      </c>
      <c r="O110" s="36"/>
      <c r="P110" s="36"/>
      <c r="Q110" s="36"/>
      <c r="R110" s="36"/>
      <c r="S110" s="36"/>
      <c r="T110" s="36"/>
      <c r="U110" s="50"/>
      <c r="V110" s="36"/>
      <c r="W110" s="36"/>
      <c r="X110" s="13" t="s">
        <v>7</v>
      </c>
      <c r="Y110" s="13" t="s">
        <v>7</v>
      </c>
      <c r="Z110" s="66"/>
      <c r="AA110" s="36"/>
    </row>
    <row r="111" spans="2:27" ht="21.6" customHeight="1" x14ac:dyDescent="0.25">
      <c r="B111" s="49">
        <v>6</v>
      </c>
      <c r="C111" s="36"/>
      <c r="D111" s="50" t="s">
        <v>152</v>
      </c>
      <c r="E111" s="36"/>
      <c r="F111" s="36"/>
      <c r="G111" s="36"/>
      <c r="H111" s="36"/>
      <c r="I111" s="36"/>
      <c r="J111" s="36"/>
      <c r="K111" s="36"/>
      <c r="L111" s="36"/>
      <c r="M111" s="36"/>
      <c r="N111" s="50" t="s">
        <v>194</v>
      </c>
      <c r="O111" s="36"/>
      <c r="P111" s="36"/>
      <c r="Q111" s="36"/>
      <c r="R111" s="36"/>
      <c r="S111" s="36"/>
      <c r="T111" s="36"/>
      <c r="U111" s="66"/>
      <c r="V111" s="36"/>
      <c r="W111" s="36"/>
      <c r="X111" s="18">
        <v>1</v>
      </c>
      <c r="Y111" s="13" t="s">
        <v>66</v>
      </c>
      <c r="Z111" s="66">
        <f t="shared" si="4"/>
        <v>0</v>
      </c>
      <c r="AA111" s="36"/>
    </row>
    <row r="112" spans="2:27" ht="46.5" customHeight="1" x14ac:dyDescent="0.25">
      <c r="B112" s="50" t="s">
        <v>7</v>
      </c>
      <c r="C112" s="36"/>
      <c r="D112" s="50" t="s">
        <v>7</v>
      </c>
      <c r="E112" s="36"/>
      <c r="F112" s="36"/>
      <c r="G112" s="36"/>
      <c r="H112" s="36"/>
      <c r="I112" s="36"/>
      <c r="J112" s="36"/>
      <c r="K112" s="36"/>
      <c r="L112" s="36"/>
      <c r="M112" s="36"/>
      <c r="N112" s="76" t="s">
        <v>155</v>
      </c>
      <c r="O112" s="36"/>
      <c r="P112" s="36"/>
      <c r="Q112" s="36"/>
      <c r="R112" s="36"/>
      <c r="S112" s="36"/>
      <c r="T112" s="36"/>
      <c r="U112" s="50"/>
      <c r="V112" s="36"/>
      <c r="W112" s="36"/>
      <c r="X112" s="13" t="s">
        <v>7</v>
      </c>
      <c r="Y112" s="13" t="s">
        <v>7</v>
      </c>
      <c r="Z112" s="66"/>
      <c r="AA112" s="36"/>
    </row>
    <row r="113" spans="2:27" x14ac:dyDescent="0.25">
      <c r="B113" s="49">
        <v>7</v>
      </c>
      <c r="C113" s="36"/>
      <c r="D113" s="50" t="s">
        <v>152</v>
      </c>
      <c r="E113" s="36"/>
      <c r="F113" s="36"/>
      <c r="G113" s="36"/>
      <c r="H113" s="36"/>
      <c r="I113" s="36"/>
      <c r="J113" s="36"/>
      <c r="K113" s="36"/>
      <c r="L113" s="36"/>
      <c r="M113" s="36"/>
      <c r="N113" s="50" t="s">
        <v>156</v>
      </c>
      <c r="O113" s="36"/>
      <c r="P113" s="36"/>
      <c r="Q113" s="36"/>
      <c r="R113" s="36"/>
      <c r="S113" s="36"/>
      <c r="T113" s="36"/>
      <c r="U113" s="66"/>
      <c r="V113" s="36"/>
      <c r="W113" s="36"/>
      <c r="X113" s="18">
        <v>6</v>
      </c>
      <c r="Y113" s="13" t="s">
        <v>66</v>
      </c>
      <c r="Z113" s="66">
        <f t="shared" si="4"/>
        <v>0</v>
      </c>
      <c r="AA113" s="36"/>
    </row>
    <row r="114" spans="2:27" x14ac:dyDescent="0.25">
      <c r="B114" s="49">
        <v>8</v>
      </c>
      <c r="C114" s="36"/>
      <c r="D114" s="50" t="s">
        <v>152</v>
      </c>
      <c r="E114" s="36"/>
      <c r="F114" s="36"/>
      <c r="G114" s="36"/>
      <c r="H114" s="36"/>
      <c r="I114" s="36"/>
      <c r="J114" s="36"/>
      <c r="K114" s="36"/>
      <c r="L114" s="36"/>
      <c r="M114" s="36"/>
      <c r="N114" s="50" t="s">
        <v>157</v>
      </c>
      <c r="O114" s="36"/>
      <c r="P114" s="36"/>
      <c r="Q114" s="36"/>
      <c r="R114" s="36"/>
      <c r="S114" s="36"/>
      <c r="T114" s="36"/>
      <c r="U114" s="66"/>
      <c r="V114" s="36"/>
      <c r="W114" s="36"/>
      <c r="X114" s="18">
        <v>6</v>
      </c>
      <c r="Y114" s="13" t="s">
        <v>66</v>
      </c>
      <c r="Z114" s="66">
        <f t="shared" si="4"/>
        <v>0</v>
      </c>
      <c r="AA114" s="36"/>
    </row>
    <row r="115" spans="2:27" x14ac:dyDescent="0.25">
      <c r="B115" s="49">
        <v>9</v>
      </c>
      <c r="C115" s="36"/>
      <c r="D115" s="50" t="s">
        <v>158</v>
      </c>
      <c r="E115" s="36"/>
      <c r="F115" s="36"/>
      <c r="G115" s="36"/>
      <c r="H115" s="36"/>
      <c r="I115" s="36"/>
      <c r="J115" s="36"/>
      <c r="K115" s="36"/>
      <c r="L115" s="36"/>
      <c r="M115" s="36"/>
      <c r="N115" s="50" t="s">
        <v>159</v>
      </c>
      <c r="O115" s="36"/>
      <c r="P115" s="36"/>
      <c r="Q115" s="36"/>
      <c r="R115" s="36"/>
      <c r="S115" s="36"/>
      <c r="T115" s="36"/>
      <c r="U115" s="66"/>
      <c r="V115" s="36"/>
      <c r="W115" s="36"/>
      <c r="X115" s="18">
        <v>1</v>
      </c>
      <c r="Y115" s="13" t="s">
        <v>118</v>
      </c>
      <c r="Z115" s="66">
        <f t="shared" si="4"/>
        <v>0</v>
      </c>
      <c r="AA115" s="36"/>
    </row>
    <row r="116" spans="2:27" x14ac:dyDescent="0.25">
      <c r="B116" s="49">
        <v>10</v>
      </c>
      <c r="C116" s="36"/>
      <c r="D116" s="50" t="s">
        <v>158</v>
      </c>
      <c r="E116" s="36"/>
      <c r="F116" s="36"/>
      <c r="G116" s="36"/>
      <c r="H116" s="36"/>
      <c r="I116" s="36"/>
      <c r="J116" s="36"/>
      <c r="K116" s="36"/>
      <c r="L116" s="36"/>
      <c r="M116" s="36"/>
      <c r="N116" s="50" t="s">
        <v>160</v>
      </c>
      <c r="O116" s="36"/>
      <c r="P116" s="36"/>
      <c r="Q116" s="36"/>
      <c r="R116" s="36"/>
      <c r="S116" s="36"/>
      <c r="T116" s="36"/>
      <c r="U116" s="66"/>
      <c r="V116" s="36"/>
      <c r="W116" s="36"/>
      <c r="X116" s="18">
        <v>10</v>
      </c>
      <c r="Y116" s="13" t="s">
        <v>118</v>
      </c>
      <c r="Z116" s="66">
        <f t="shared" si="4"/>
        <v>0</v>
      </c>
      <c r="AA116" s="36"/>
    </row>
    <row r="117" spans="2:27" x14ac:dyDescent="0.25">
      <c r="B117" s="71">
        <v>11</v>
      </c>
      <c r="C117" s="72"/>
      <c r="D117" s="73" t="s">
        <v>158</v>
      </c>
      <c r="E117" s="72"/>
      <c r="F117" s="72"/>
      <c r="G117" s="72"/>
      <c r="H117" s="72"/>
      <c r="I117" s="72"/>
      <c r="J117" s="72"/>
      <c r="K117" s="72"/>
      <c r="L117" s="72"/>
      <c r="M117" s="72"/>
      <c r="N117" s="73" t="s">
        <v>161</v>
      </c>
      <c r="O117" s="72"/>
      <c r="P117" s="72"/>
      <c r="Q117" s="72"/>
      <c r="R117" s="72"/>
      <c r="S117" s="72"/>
      <c r="T117" s="72"/>
      <c r="U117" s="74"/>
      <c r="V117" s="72"/>
      <c r="W117" s="72"/>
      <c r="X117" s="32">
        <v>10.5</v>
      </c>
      <c r="Y117" s="30" t="s">
        <v>112</v>
      </c>
      <c r="Z117" s="74">
        <f t="shared" si="4"/>
        <v>0</v>
      </c>
      <c r="AA117" s="72"/>
    </row>
    <row r="118" spans="2:27" x14ac:dyDescent="0.25">
      <c r="B118" s="71">
        <v>12</v>
      </c>
      <c r="C118" s="72"/>
      <c r="D118" s="73" t="s">
        <v>158</v>
      </c>
      <c r="E118" s="72"/>
      <c r="F118" s="72"/>
      <c r="G118" s="72"/>
      <c r="H118" s="72"/>
      <c r="I118" s="72"/>
      <c r="J118" s="72"/>
      <c r="K118" s="72"/>
      <c r="L118" s="72"/>
      <c r="M118" s="72"/>
      <c r="N118" s="73" t="s">
        <v>162</v>
      </c>
      <c r="O118" s="72"/>
      <c r="P118" s="72"/>
      <c r="Q118" s="72"/>
      <c r="R118" s="72"/>
      <c r="S118" s="72"/>
      <c r="T118" s="72"/>
      <c r="U118" s="74"/>
      <c r="V118" s="72"/>
      <c r="W118" s="72"/>
      <c r="X118" s="32">
        <v>10</v>
      </c>
      <c r="Y118" s="30" t="s">
        <v>112</v>
      </c>
      <c r="Z118" s="74">
        <f t="shared" si="4"/>
        <v>0</v>
      </c>
      <c r="AA118" s="72"/>
    </row>
    <row r="119" spans="2:27" x14ac:dyDescent="0.25">
      <c r="B119" s="49">
        <v>13</v>
      </c>
      <c r="C119" s="36"/>
      <c r="D119" s="50" t="s">
        <v>158</v>
      </c>
      <c r="E119" s="36"/>
      <c r="F119" s="36"/>
      <c r="G119" s="36"/>
      <c r="H119" s="36"/>
      <c r="I119" s="36"/>
      <c r="J119" s="36"/>
      <c r="K119" s="36"/>
      <c r="L119" s="36"/>
      <c r="M119" s="36"/>
      <c r="N119" s="50" t="s">
        <v>163</v>
      </c>
      <c r="O119" s="36"/>
      <c r="P119" s="36"/>
      <c r="Q119" s="36"/>
      <c r="R119" s="36"/>
      <c r="S119" s="36"/>
      <c r="T119" s="36"/>
      <c r="U119" s="66"/>
      <c r="V119" s="36"/>
      <c r="W119" s="36"/>
      <c r="X119" s="18">
        <v>1</v>
      </c>
      <c r="Y119" s="13" t="s">
        <v>66</v>
      </c>
      <c r="Z119" s="66">
        <f t="shared" si="4"/>
        <v>0</v>
      </c>
      <c r="AA119" s="36"/>
    </row>
    <row r="120" spans="2:27" x14ac:dyDescent="0.25">
      <c r="B120" s="49">
        <v>14</v>
      </c>
      <c r="C120" s="36"/>
      <c r="D120" s="50" t="s">
        <v>158</v>
      </c>
      <c r="E120" s="36"/>
      <c r="F120" s="36"/>
      <c r="G120" s="36"/>
      <c r="H120" s="36"/>
      <c r="I120" s="36"/>
      <c r="J120" s="36"/>
      <c r="K120" s="36"/>
      <c r="L120" s="36"/>
      <c r="M120" s="36"/>
      <c r="N120" s="50" t="s">
        <v>164</v>
      </c>
      <c r="O120" s="36"/>
      <c r="P120" s="36"/>
      <c r="Q120" s="36"/>
      <c r="R120" s="36"/>
      <c r="S120" s="36"/>
      <c r="T120" s="36"/>
      <c r="U120" s="66"/>
      <c r="V120" s="36"/>
      <c r="W120" s="36"/>
      <c r="X120" s="18">
        <v>6</v>
      </c>
      <c r="Y120" s="13" t="s">
        <v>66</v>
      </c>
      <c r="Z120" s="66">
        <f t="shared" si="4"/>
        <v>0</v>
      </c>
      <c r="AA120" s="36"/>
    </row>
    <row r="121" spans="2:27" x14ac:dyDescent="0.25">
      <c r="B121" s="49">
        <v>15</v>
      </c>
      <c r="C121" s="36"/>
      <c r="D121" s="50" t="s">
        <v>165</v>
      </c>
      <c r="E121" s="36"/>
      <c r="F121" s="36"/>
      <c r="G121" s="36"/>
      <c r="H121" s="36"/>
      <c r="I121" s="36"/>
      <c r="J121" s="36"/>
      <c r="K121" s="36"/>
      <c r="L121" s="36"/>
      <c r="M121" s="36"/>
      <c r="N121" s="50" t="s">
        <v>166</v>
      </c>
      <c r="O121" s="36"/>
      <c r="P121" s="36"/>
      <c r="Q121" s="36"/>
      <c r="R121" s="36"/>
      <c r="S121" s="36"/>
      <c r="T121" s="36"/>
      <c r="U121" s="66"/>
      <c r="V121" s="36"/>
      <c r="W121" s="36"/>
      <c r="X121" s="18">
        <v>6.75</v>
      </c>
      <c r="Y121" s="13" t="s">
        <v>66</v>
      </c>
      <c r="Z121" s="66">
        <f t="shared" si="4"/>
        <v>0</v>
      </c>
      <c r="AA121" s="36"/>
    </row>
    <row r="122" spans="2:27" x14ac:dyDescent="0.25">
      <c r="B122" s="49">
        <v>16</v>
      </c>
      <c r="C122" s="36"/>
      <c r="D122" s="50" t="s">
        <v>167</v>
      </c>
      <c r="E122" s="36"/>
      <c r="F122" s="36"/>
      <c r="G122" s="36"/>
      <c r="H122" s="36"/>
      <c r="I122" s="36"/>
      <c r="J122" s="36"/>
      <c r="K122" s="36"/>
      <c r="L122" s="36"/>
      <c r="M122" s="36"/>
      <c r="N122" s="50" t="s">
        <v>168</v>
      </c>
      <c r="O122" s="36"/>
      <c r="P122" s="36"/>
      <c r="Q122" s="36"/>
      <c r="R122" s="36"/>
      <c r="S122" s="36"/>
      <c r="T122" s="36"/>
      <c r="U122" s="66"/>
      <c r="V122" s="36"/>
      <c r="W122" s="36"/>
      <c r="X122" s="18">
        <v>6</v>
      </c>
      <c r="Y122" s="13" t="s">
        <v>66</v>
      </c>
      <c r="Z122" s="66">
        <f t="shared" si="4"/>
        <v>0</v>
      </c>
      <c r="AA122" s="36"/>
    </row>
    <row r="123" spans="2:27" x14ac:dyDescent="0.25">
      <c r="B123" s="49">
        <v>17</v>
      </c>
      <c r="C123" s="36"/>
      <c r="D123" s="50" t="s">
        <v>167</v>
      </c>
      <c r="E123" s="36"/>
      <c r="F123" s="36"/>
      <c r="G123" s="36"/>
      <c r="H123" s="36"/>
      <c r="I123" s="36"/>
      <c r="J123" s="36"/>
      <c r="K123" s="36"/>
      <c r="L123" s="36"/>
      <c r="M123" s="36"/>
      <c r="N123" s="50" t="s">
        <v>169</v>
      </c>
      <c r="O123" s="36"/>
      <c r="P123" s="36"/>
      <c r="Q123" s="36"/>
      <c r="R123" s="36"/>
      <c r="S123" s="36"/>
      <c r="T123" s="36"/>
      <c r="U123" s="66"/>
      <c r="V123" s="36"/>
      <c r="W123" s="36"/>
      <c r="X123" s="18">
        <v>21</v>
      </c>
      <c r="Y123" s="13" t="s">
        <v>66</v>
      </c>
      <c r="Z123" s="66">
        <f t="shared" si="4"/>
        <v>0</v>
      </c>
      <c r="AA123" s="36"/>
    </row>
    <row r="124" spans="2:27" x14ac:dyDescent="0.25">
      <c r="B124" s="49">
        <v>18</v>
      </c>
      <c r="C124" s="36"/>
      <c r="D124" s="50" t="s">
        <v>167</v>
      </c>
      <c r="E124" s="36"/>
      <c r="F124" s="36"/>
      <c r="G124" s="36"/>
      <c r="H124" s="36"/>
      <c r="I124" s="36"/>
      <c r="J124" s="36"/>
      <c r="K124" s="36"/>
      <c r="L124" s="36"/>
      <c r="M124" s="36"/>
      <c r="N124" s="50" t="s">
        <v>170</v>
      </c>
      <c r="O124" s="36"/>
      <c r="P124" s="36"/>
      <c r="Q124" s="36"/>
      <c r="R124" s="36"/>
      <c r="S124" s="36"/>
      <c r="T124" s="36"/>
      <c r="U124" s="66"/>
      <c r="V124" s="36"/>
      <c r="W124" s="36"/>
      <c r="X124" s="18">
        <v>6</v>
      </c>
      <c r="Y124" s="13" t="s">
        <v>66</v>
      </c>
      <c r="Z124" s="66">
        <f t="shared" si="4"/>
        <v>0</v>
      </c>
      <c r="AA124" s="36"/>
    </row>
    <row r="125" spans="2:27" x14ac:dyDescent="0.25">
      <c r="B125" s="49">
        <v>19</v>
      </c>
      <c r="C125" s="36"/>
      <c r="D125" s="50" t="s">
        <v>171</v>
      </c>
      <c r="E125" s="36"/>
      <c r="F125" s="36"/>
      <c r="G125" s="36"/>
      <c r="H125" s="36"/>
      <c r="I125" s="36"/>
      <c r="J125" s="36"/>
      <c r="K125" s="36"/>
      <c r="L125" s="36"/>
      <c r="M125" s="36"/>
      <c r="N125" s="50" t="s">
        <v>172</v>
      </c>
      <c r="O125" s="36"/>
      <c r="P125" s="36"/>
      <c r="Q125" s="36"/>
      <c r="R125" s="36"/>
      <c r="S125" s="36"/>
      <c r="T125" s="36"/>
      <c r="U125" s="66"/>
      <c r="V125" s="36"/>
      <c r="W125" s="36"/>
      <c r="X125" s="18">
        <v>240</v>
      </c>
      <c r="Y125" s="13" t="s">
        <v>59</v>
      </c>
      <c r="Z125" s="66">
        <f t="shared" si="4"/>
        <v>0</v>
      </c>
      <c r="AA125" s="36"/>
    </row>
    <row r="126" spans="2:27" x14ac:dyDescent="0.25">
      <c r="B126" s="49">
        <v>20</v>
      </c>
      <c r="C126" s="36"/>
      <c r="D126" s="50" t="s">
        <v>173</v>
      </c>
      <c r="E126" s="36"/>
      <c r="F126" s="36"/>
      <c r="G126" s="36"/>
      <c r="H126" s="36"/>
      <c r="I126" s="36"/>
      <c r="J126" s="36"/>
      <c r="K126" s="36"/>
      <c r="L126" s="36"/>
      <c r="M126" s="36"/>
      <c r="N126" s="50" t="s">
        <v>174</v>
      </c>
      <c r="O126" s="36"/>
      <c r="P126" s="36"/>
      <c r="Q126" s="36"/>
      <c r="R126" s="36"/>
      <c r="S126" s="36"/>
      <c r="T126" s="36"/>
      <c r="U126" s="66"/>
      <c r="V126" s="36"/>
      <c r="W126" s="36"/>
      <c r="X126" s="18">
        <v>6</v>
      </c>
      <c r="Y126" s="13" t="s">
        <v>66</v>
      </c>
      <c r="Z126" s="66">
        <f t="shared" si="4"/>
        <v>0</v>
      </c>
      <c r="AA126" s="36"/>
    </row>
    <row r="127" spans="2:27" x14ac:dyDescent="0.25">
      <c r="B127" s="49">
        <v>21</v>
      </c>
      <c r="C127" s="36"/>
      <c r="D127" s="50" t="s">
        <v>175</v>
      </c>
      <c r="E127" s="36"/>
      <c r="F127" s="36"/>
      <c r="G127" s="36"/>
      <c r="H127" s="36"/>
      <c r="I127" s="36"/>
      <c r="J127" s="36"/>
      <c r="K127" s="36"/>
      <c r="L127" s="36"/>
      <c r="M127" s="36"/>
      <c r="N127" s="50" t="s">
        <v>176</v>
      </c>
      <c r="O127" s="36"/>
      <c r="P127" s="36"/>
      <c r="Q127" s="36"/>
      <c r="R127" s="36"/>
      <c r="S127" s="36"/>
      <c r="T127" s="36"/>
      <c r="U127" s="66"/>
      <c r="V127" s="36"/>
      <c r="W127" s="36"/>
      <c r="X127" s="18">
        <v>6</v>
      </c>
      <c r="Y127" s="13" t="s">
        <v>66</v>
      </c>
      <c r="Z127" s="66">
        <f t="shared" si="4"/>
        <v>0</v>
      </c>
      <c r="AA127" s="36"/>
    </row>
    <row r="128" spans="2:27" x14ac:dyDescent="0.25">
      <c r="B128" s="49">
        <v>22</v>
      </c>
      <c r="C128" s="36"/>
      <c r="D128" s="50" t="s">
        <v>177</v>
      </c>
      <c r="E128" s="36"/>
      <c r="F128" s="36"/>
      <c r="G128" s="36"/>
      <c r="H128" s="36"/>
      <c r="I128" s="36"/>
      <c r="J128" s="36"/>
      <c r="K128" s="36"/>
      <c r="L128" s="36"/>
      <c r="M128" s="36"/>
      <c r="N128" s="50" t="s">
        <v>178</v>
      </c>
      <c r="O128" s="36"/>
      <c r="P128" s="36"/>
      <c r="Q128" s="36"/>
      <c r="R128" s="36"/>
      <c r="S128" s="36"/>
      <c r="T128" s="36"/>
      <c r="U128" s="66"/>
      <c r="V128" s="36"/>
      <c r="W128" s="36"/>
      <c r="X128" s="18">
        <v>6</v>
      </c>
      <c r="Y128" s="13" t="s">
        <v>59</v>
      </c>
      <c r="Z128" s="66">
        <f t="shared" si="4"/>
        <v>0</v>
      </c>
      <c r="AA128" s="36"/>
    </row>
    <row r="129" spans="2:27" x14ac:dyDescent="0.25">
      <c r="B129" s="49">
        <v>23</v>
      </c>
      <c r="C129" s="36"/>
      <c r="D129" s="50" t="s">
        <v>179</v>
      </c>
      <c r="E129" s="36"/>
      <c r="F129" s="36"/>
      <c r="G129" s="36"/>
      <c r="H129" s="36"/>
      <c r="I129" s="36"/>
      <c r="J129" s="36"/>
      <c r="K129" s="36"/>
      <c r="L129" s="36"/>
      <c r="M129" s="36"/>
      <c r="N129" s="50" t="s">
        <v>180</v>
      </c>
      <c r="O129" s="36"/>
      <c r="P129" s="36"/>
      <c r="Q129" s="36"/>
      <c r="R129" s="36"/>
      <c r="S129" s="36"/>
      <c r="T129" s="36"/>
      <c r="U129" s="66"/>
      <c r="V129" s="36"/>
      <c r="W129" s="36"/>
      <c r="X129" s="18">
        <v>36</v>
      </c>
      <c r="Y129" s="13" t="s">
        <v>59</v>
      </c>
      <c r="Z129" s="66">
        <f t="shared" si="4"/>
        <v>0</v>
      </c>
      <c r="AA129" s="36"/>
    </row>
    <row r="130" spans="2:27" ht="18.95" customHeight="1" x14ac:dyDescent="0.25">
      <c r="B130" s="67" t="s">
        <v>191</v>
      </c>
      <c r="C130" s="67"/>
      <c r="D130" s="67"/>
      <c r="E130" s="67"/>
      <c r="F130" s="67"/>
      <c r="G130" s="67"/>
      <c r="H130" s="67"/>
      <c r="I130" s="67"/>
      <c r="J130" s="67"/>
      <c r="K130" s="67"/>
      <c r="L130" s="67"/>
      <c r="M130" s="67"/>
      <c r="N130" s="67"/>
      <c r="O130" s="67"/>
      <c r="P130" s="67"/>
      <c r="Q130" s="67"/>
      <c r="R130" s="67"/>
      <c r="S130" s="67"/>
      <c r="T130" s="67"/>
      <c r="U130" s="67"/>
      <c r="V130" s="67"/>
      <c r="W130" s="67"/>
      <c r="X130" s="67"/>
      <c r="Y130" s="67"/>
      <c r="Z130" s="24"/>
      <c r="AA130" s="28">
        <f>SUM(Z104:AA129)</f>
        <v>0</v>
      </c>
    </row>
    <row r="131" spans="2:27" ht="0" hidden="1" customHeight="1" x14ac:dyDescent="0.25"/>
    <row r="132" spans="2:27" ht="2.85" customHeight="1" x14ac:dyDescent="0.25"/>
    <row r="133" spans="2:27" ht="11.25" customHeight="1" x14ac:dyDescent="0.25">
      <c r="B133" s="47" t="s">
        <v>181</v>
      </c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</row>
    <row r="134" spans="2:27" ht="1.5" customHeight="1" x14ac:dyDescent="0.25"/>
    <row r="135" spans="2:27" ht="11.25" customHeight="1" x14ac:dyDescent="0.25">
      <c r="C135" s="49" t="s">
        <v>97</v>
      </c>
      <c r="D135" s="36"/>
      <c r="F135" s="51">
        <f>AA130</f>
        <v>0</v>
      </c>
      <c r="G135" s="36"/>
      <c r="H135" s="36"/>
      <c r="I135" s="36"/>
      <c r="J135" s="36"/>
      <c r="K135" s="36"/>
      <c r="M135" s="50"/>
      <c r="N135" s="36"/>
      <c r="O135" s="36"/>
      <c r="P135" s="36"/>
      <c r="Q135" s="36"/>
      <c r="R135" s="36"/>
      <c r="S135" s="36"/>
    </row>
    <row r="136" spans="2:27" ht="12.75" customHeight="1" x14ac:dyDescent="0.25"/>
    <row r="137" spans="2:27" ht="11.45" customHeight="1" x14ac:dyDescent="0.25">
      <c r="B137" s="50" t="s">
        <v>7</v>
      </c>
      <c r="C137" s="36"/>
      <c r="D137" s="36"/>
      <c r="E137" s="36"/>
      <c r="F137" s="36"/>
      <c r="T137" s="46" t="s">
        <v>13</v>
      </c>
      <c r="U137" s="77"/>
      <c r="V137" s="77"/>
      <c r="W137" s="77"/>
      <c r="X137" s="77"/>
      <c r="Y137" s="77"/>
      <c r="Z137" s="77"/>
      <c r="AA137" s="77"/>
    </row>
    <row r="138" spans="2:27" ht="11.25" customHeight="1" x14ac:dyDescent="0.25">
      <c r="B138" s="50" t="s">
        <v>182</v>
      </c>
      <c r="C138" s="36"/>
      <c r="D138" s="36"/>
      <c r="E138" s="36"/>
      <c r="F138" s="36"/>
      <c r="T138" s="78">
        <f>(Z129+Z128+Z125+Z104+Z105)*0.05</f>
        <v>0</v>
      </c>
      <c r="U138" s="79"/>
      <c r="V138" s="79"/>
      <c r="W138" s="79"/>
      <c r="X138" s="79"/>
      <c r="Y138" s="79"/>
      <c r="Z138" s="79"/>
      <c r="AA138" s="79"/>
    </row>
    <row r="139" spans="2:27" ht="0" hidden="1" customHeight="1" x14ac:dyDescent="0.25"/>
    <row r="140" spans="2:27" ht="14.1" customHeight="1" x14ac:dyDescent="0.25"/>
    <row r="141" spans="2:27" ht="11.45" customHeight="1" x14ac:dyDescent="0.25">
      <c r="B141" s="58" t="s">
        <v>7</v>
      </c>
      <c r="C141" s="59"/>
      <c r="D141" s="59"/>
      <c r="E141" s="59"/>
      <c r="F141" s="59"/>
      <c r="G141" s="59"/>
      <c r="H141" s="59"/>
      <c r="J141" s="60" t="s">
        <v>12</v>
      </c>
      <c r="K141" s="59"/>
      <c r="L141" s="59"/>
      <c r="M141" s="59"/>
      <c r="N141" s="59"/>
      <c r="O141" s="59"/>
      <c r="P141" s="59"/>
    </row>
    <row r="142" spans="2:27" ht="11.25" customHeight="1" x14ac:dyDescent="0.25">
      <c r="B142" s="60" t="s">
        <v>13</v>
      </c>
      <c r="C142" s="59"/>
      <c r="D142" s="59"/>
      <c r="E142" s="59"/>
      <c r="F142" s="59"/>
      <c r="G142" s="59"/>
      <c r="H142" s="59"/>
      <c r="I142" s="14"/>
      <c r="J142" s="61">
        <f>AA130+T138</f>
        <v>0</v>
      </c>
      <c r="K142" s="59"/>
      <c r="L142" s="59"/>
      <c r="M142" s="59"/>
      <c r="N142" s="59"/>
      <c r="O142" s="59"/>
      <c r="P142" s="59"/>
    </row>
    <row r="143" spans="2:27" ht="0" hidden="1" customHeight="1" x14ac:dyDescent="0.25"/>
    <row r="144" spans="2:27" ht="3" customHeight="1" x14ac:dyDescent="0.25"/>
    <row r="145" spans="2:16" ht="11.25" customHeight="1" x14ac:dyDescent="0.25">
      <c r="B145" s="62" t="s">
        <v>42</v>
      </c>
      <c r="C145" s="36"/>
      <c r="D145" s="36"/>
      <c r="E145" s="36"/>
      <c r="F145" s="36"/>
      <c r="G145" s="36"/>
      <c r="H145" s="36"/>
      <c r="J145" s="63">
        <f>J142</f>
        <v>0</v>
      </c>
      <c r="K145" s="36"/>
      <c r="L145" s="36"/>
      <c r="M145" s="36"/>
      <c r="N145" s="36"/>
      <c r="O145" s="36"/>
      <c r="P145" s="36"/>
    </row>
  </sheetData>
  <mergeCells count="401">
    <mergeCell ref="B142:H142"/>
    <mergeCell ref="J142:P142"/>
    <mergeCell ref="B145:H145"/>
    <mergeCell ref="J145:P145"/>
    <mergeCell ref="B137:F137"/>
    <mergeCell ref="T137:AA137"/>
    <mergeCell ref="B138:F138"/>
    <mergeCell ref="T138:AA138"/>
    <mergeCell ref="B141:H141"/>
    <mergeCell ref="J141:P141"/>
    <mergeCell ref="B133:AA133"/>
    <mergeCell ref="C135:D135"/>
    <mergeCell ref="F135:K135"/>
    <mergeCell ref="M135:S135"/>
    <mergeCell ref="B129:C129"/>
    <mergeCell ref="D129:M129"/>
    <mergeCell ref="N129:T129"/>
    <mergeCell ref="U129:W129"/>
    <mergeCell ref="Z129:AA129"/>
    <mergeCell ref="B130:Y130"/>
    <mergeCell ref="B128:C128"/>
    <mergeCell ref="D128:M128"/>
    <mergeCell ref="N128:T128"/>
    <mergeCell ref="U128:W128"/>
    <mergeCell ref="Z128:AA128"/>
    <mergeCell ref="B127:C127"/>
    <mergeCell ref="D127:M127"/>
    <mergeCell ref="N127:T127"/>
    <mergeCell ref="U127:W127"/>
    <mergeCell ref="Z127:AA127"/>
    <mergeCell ref="B126:C126"/>
    <mergeCell ref="D126:M126"/>
    <mergeCell ref="N126:T126"/>
    <mergeCell ref="U126:W126"/>
    <mergeCell ref="Z126:AA126"/>
    <mergeCell ref="B125:C125"/>
    <mergeCell ref="D125:M125"/>
    <mergeCell ref="N125:T125"/>
    <mergeCell ref="U125:W125"/>
    <mergeCell ref="Z125:AA125"/>
    <mergeCell ref="B124:C124"/>
    <mergeCell ref="D124:M124"/>
    <mergeCell ref="N124:T124"/>
    <mergeCell ref="U124:W124"/>
    <mergeCell ref="Z124:AA124"/>
    <mergeCell ref="B123:C123"/>
    <mergeCell ref="D123:M123"/>
    <mergeCell ref="N123:T123"/>
    <mergeCell ref="U123:W123"/>
    <mergeCell ref="Z123:AA123"/>
    <mergeCell ref="B122:C122"/>
    <mergeCell ref="D122:M122"/>
    <mergeCell ref="N122:T122"/>
    <mergeCell ref="U122:W122"/>
    <mergeCell ref="Z122:AA122"/>
    <mergeCell ref="B121:C121"/>
    <mergeCell ref="D121:M121"/>
    <mergeCell ref="N121:T121"/>
    <mergeCell ref="U121:W121"/>
    <mergeCell ref="Z121:AA121"/>
    <mergeCell ref="B120:C120"/>
    <mergeCell ref="D120:M120"/>
    <mergeCell ref="N120:T120"/>
    <mergeCell ref="U120:W120"/>
    <mergeCell ref="Z120:AA120"/>
    <mergeCell ref="B119:C119"/>
    <mergeCell ref="D119:M119"/>
    <mergeCell ref="N119:T119"/>
    <mergeCell ref="U119:W119"/>
    <mergeCell ref="Z119:AA119"/>
    <mergeCell ref="B118:C118"/>
    <mergeCell ref="D118:M118"/>
    <mergeCell ref="N118:T118"/>
    <mergeCell ref="U118:W118"/>
    <mergeCell ref="Z118:AA118"/>
    <mergeCell ref="B117:C117"/>
    <mergeCell ref="D117:M117"/>
    <mergeCell ref="N117:T117"/>
    <mergeCell ref="U117:W117"/>
    <mergeCell ref="Z117:AA117"/>
    <mergeCell ref="B116:C116"/>
    <mergeCell ref="D116:M116"/>
    <mergeCell ref="N116:T116"/>
    <mergeCell ref="U116:W116"/>
    <mergeCell ref="Z116:AA116"/>
    <mergeCell ref="B115:C115"/>
    <mergeCell ref="D115:M115"/>
    <mergeCell ref="N115:T115"/>
    <mergeCell ref="U115:W115"/>
    <mergeCell ref="Z115:AA115"/>
    <mergeCell ref="B114:C114"/>
    <mergeCell ref="D114:M114"/>
    <mergeCell ref="N114:T114"/>
    <mergeCell ref="U114:W114"/>
    <mergeCell ref="Z114:AA114"/>
    <mergeCell ref="B113:C113"/>
    <mergeCell ref="D113:M113"/>
    <mergeCell ref="N113:T113"/>
    <mergeCell ref="U113:W113"/>
    <mergeCell ref="Z113:AA113"/>
    <mergeCell ref="B112:C112"/>
    <mergeCell ref="D112:M112"/>
    <mergeCell ref="N112:T112"/>
    <mergeCell ref="U112:W112"/>
    <mergeCell ref="Z112:AA112"/>
    <mergeCell ref="B111:C111"/>
    <mergeCell ref="D111:M111"/>
    <mergeCell ref="N111:T111"/>
    <mergeCell ref="U111:W111"/>
    <mergeCell ref="Z111:AA111"/>
    <mergeCell ref="B110:C110"/>
    <mergeCell ref="D110:M110"/>
    <mergeCell ref="N110:T110"/>
    <mergeCell ref="U110:W110"/>
    <mergeCell ref="Z110:AA110"/>
    <mergeCell ref="B109:C109"/>
    <mergeCell ref="D109:M109"/>
    <mergeCell ref="N109:T109"/>
    <mergeCell ref="U109:W109"/>
    <mergeCell ref="Z109:AA109"/>
    <mergeCell ref="B108:C108"/>
    <mergeCell ref="D108:M108"/>
    <mergeCell ref="N108:T108"/>
    <mergeCell ref="U108:W108"/>
    <mergeCell ref="Z108:AA108"/>
    <mergeCell ref="B107:C107"/>
    <mergeCell ref="D107:M107"/>
    <mergeCell ref="N107:T107"/>
    <mergeCell ref="U107:W107"/>
    <mergeCell ref="Z107:AA107"/>
    <mergeCell ref="B106:C106"/>
    <mergeCell ref="D106:M106"/>
    <mergeCell ref="N106:T106"/>
    <mergeCell ref="U106:W106"/>
    <mergeCell ref="Z106:AA106"/>
    <mergeCell ref="B105:C105"/>
    <mergeCell ref="D105:M105"/>
    <mergeCell ref="N105:T105"/>
    <mergeCell ref="U105:W105"/>
    <mergeCell ref="Z105:AA105"/>
    <mergeCell ref="B87:Y87"/>
    <mergeCell ref="B104:C104"/>
    <mergeCell ref="D104:M104"/>
    <mergeCell ref="N104:T104"/>
    <mergeCell ref="U104:W104"/>
    <mergeCell ref="Z104:AA104"/>
    <mergeCell ref="B101:AA101"/>
    <mergeCell ref="B103:C103"/>
    <mergeCell ref="D103:M103"/>
    <mergeCell ref="N103:T103"/>
    <mergeCell ref="U103:W103"/>
    <mergeCell ref="Z103:AA103"/>
    <mergeCell ref="B94:H94"/>
    <mergeCell ref="J94:P94"/>
    <mergeCell ref="B95:H95"/>
    <mergeCell ref="J95:P95"/>
    <mergeCell ref="B98:H98"/>
    <mergeCell ref="J98:P98"/>
    <mergeCell ref="B90:AA90"/>
    <mergeCell ref="C92:D92"/>
    <mergeCell ref="F92:J92"/>
    <mergeCell ref="K92:R92"/>
    <mergeCell ref="B86:C86"/>
    <mergeCell ref="D86:M86"/>
    <mergeCell ref="N86:T86"/>
    <mergeCell ref="U86:W86"/>
    <mergeCell ref="Z86:AA86"/>
    <mergeCell ref="B83:C83"/>
    <mergeCell ref="D83:M83"/>
    <mergeCell ref="N83:T83"/>
    <mergeCell ref="U83:W83"/>
    <mergeCell ref="Z83:AA83"/>
    <mergeCell ref="B85:C85"/>
    <mergeCell ref="D85:M85"/>
    <mergeCell ref="N85:T85"/>
    <mergeCell ref="U85:W85"/>
    <mergeCell ref="Z85:AA85"/>
    <mergeCell ref="B82:C82"/>
    <mergeCell ref="D82:M82"/>
    <mergeCell ref="N82:T82"/>
    <mergeCell ref="U82:W82"/>
    <mergeCell ref="Z82:AA82"/>
    <mergeCell ref="B81:C81"/>
    <mergeCell ref="D81:M81"/>
    <mergeCell ref="N81:T81"/>
    <mergeCell ref="U81:W81"/>
    <mergeCell ref="Z81:AA81"/>
    <mergeCell ref="B80:C80"/>
    <mergeCell ref="D80:M80"/>
    <mergeCell ref="N80:T80"/>
    <mergeCell ref="U80:W80"/>
    <mergeCell ref="Z80:AA80"/>
    <mergeCell ref="B79:C79"/>
    <mergeCell ref="D79:M79"/>
    <mergeCell ref="N79:T79"/>
    <mergeCell ref="U79:W79"/>
    <mergeCell ref="Z79:AA79"/>
    <mergeCell ref="B78:C78"/>
    <mergeCell ref="D78:M78"/>
    <mergeCell ref="N78:T78"/>
    <mergeCell ref="U78:W78"/>
    <mergeCell ref="Z78:AA78"/>
    <mergeCell ref="B77:C77"/>
    <mergeCell ref="D77:M77"/>
    <mergeCell ref="N77:T77"/>
    <mergeCell ref="U77:W77"/>
    <mergeCell ref="Z77:AA77"/>
    <mergeCell ref="B74:AA74"/>
    <mergeCell ref="B76:C76"/>
    <mergeCell ref="D76:M76"/>
    <mergeCell ref="N76:T76"/>
    <mergeCell ref="U76:W76"/>
    <mergeCell ref="Z76:AA76"/>
    <mergeCell ref="B66:H66"/>
    <mergeCell ref="J66:P66"/>
    <mergeCell ref="B67:H67"/>
    <mergeCell ref="J67:P67"/>
    <mergeCell ref="B70:H70"/>
    <mergeCell ref="J70:P70"/>
    <mergeCell ref="B62:AA62"/>
    <mergeCell ref="C64:D64"/>
    <mergeCell ref="F64:J64"/>
    <mergeCell ref="K64:R64"/>
    <mergeCell ref="B58:C58"/>
    <mergeCell ref="D58:M58"/>
    <mergeCell ref="N58:T58"/>
    <mergeCell ref="U58:W58"/>
    <mergeCell ref="Z58:AA58"/>
    <mergeCell ref="B57:C57"/>
    <mergeCell ref="D57:M57"/>
    <mergeCell ref="N57:T57"/>
    <mergeCell ref="U57:W57"/>
    <mergeCell ref="Z57:AA57"/>
    <mergeCell ref="B56:C56"/>
    <mergeCell ref="D56:M56"/>
    <mergeCell ref="N56:T56"/>
    <mergeCell ref="U56:W56"/>
    <mergeCell ref="Z56:AA56"/>
    <mergeCell ref="B55:C55"/>
    <mergeCell ref="D55:M55"/>
    <mergeCell ref="N55:T55"/>
    <mergeCell ref="U55:W55"/>
    <mergeCell ref="Z55:AA55"/>
    <mergeCell ref="B54:C54"/>
    <mergeCell ref="D54:M54"/>
    <mergeCell ref="N54:T54"/>
    <mergeCell ref="U54:W54"/>
    <mergeCell ref="Z54:AA54"/>
    <mergeCell ref="B53:C53"/>
    <mergeCell ref="D53:M53"/>
    <mergeCell ref="N53:T53"/>
    <mergeCell ref="U53:W53"/>
    <mergeCell ref="Z53:AA53"/>
    <mergeCell ref="B52:C52"/>
    <mergeCell ref="D52:M52"/>
    <mergeCell ref="N52:T52"/>
    <mergeCell ref="U52:W52"/>
    <mergeCell ref="Z52:AA52"/>
    <mergeCell ref="B51:C51"/>
    <mergeCell ref="D51:M51"/>
    <mergeCell ref="N51:T51"/>
    <mergeCell ref="U51:W51"/>
    <mergeCell ref="Z51:AA51"/>
    <mergeCell ref="B50:C50"/>
    <mergeCell ref="D50:M50"/>
    <mergeCell ref="N50:T50"/>
    <mergeCell ref="U50:W50"/>
    <mergeCell ref="Z50:AA50"/>
    <mergeCell ref="B49:C49"/>
    <mergeCell ref="D49:M49"/>
    <mergeCell ref="N49:T49"/>
    <mergeCell ref="U49:W49"/>
    <mergeCell ref="Z49:AA49"/>
    <mergeCell ref="B48:C48"/>
    <mergeCell ref="D48:M48"/>
    <mergeCell ref="N48:T48"/>
    <mergeCell ref="U48:W48"/>
    <mergeCell ref="Z48:AA48"/>
    <mergeCell ref="B47:C47"/>
    <mergeCell ref="D47:M47"/>
    <mergeCell ref="N47:T47"/>
    <mergeCell ref="U47:W47"/>
    <mergeCell ref="Z47:AA47"/>
    <mergeCell ref="B46:C46"/>
    <mergeCell ref="D46:M46"/>
    <mergeCell ref="N46:T46"/>
    <mergeCell ref="U46:W46"/>
    <mergeCell ref="Z46:AA46"/>
    <mergeCell ref="B43:AA43"/>
    <mergeCell ref="B45:C45"/>
    <mergeCell ref="D45:M45"/>
    <mergeCell ref="N45:T45"/>
    <mergeCell ref="U45:W45"/>
    <mergeCell ref="Z45:AA45"/>
    <mergeCell ref="B35:H35"/>
    <mergeCell ref="J35:P35"/>
    <mergeCell ref="B36:H36"/>
    <mergeCell ref="J36:P36"/>
    <mergeCell ref="B39:H39"/>
    <mergeCell ref="J39:P39"/>
    <mergeCell ref="B31:AA31"/>
    <mergeCell ref="C33:D33"/>
    <mergeCell ref="F33:J33"/>
    <mergeCell ref="K33:R33"/>
    <mergeCell ref="B27:C27"/>
    <mergeCell ref="D27:M27"/>
    <mergeCell ref="N27:T27"/>
    <mergeCell ref="U27:W27"/>
    <mergeCell ref="Z27:AA27"/>
    <mergeCell ref="B26:C26"/>
    <mergeCell ref="D26:M26"/>
    <mergeCell ref="N26:T26"/>
    <mergeCell ref="U26:W26"/>
    <mergeCell ref="Z26:AA26"/>
    <mergeCell ref="B25:C25"/>
    <mergeCell ref="D25:M25"/>
    <mergeCell ref="N25:T25"/>
    <mergeCell ref="U25:W25"/>
    <mergeCell ref="Z25:AA25"/>
    <mergeCell ref="B24:C24"/>
    <mergeCell ref="D24:M24"/>
    <mergeCell ref="N24:T24"/>
    <mergeCell ref="U24:W24"/>
    <mergeCell ref="Z24:AA24"/>
    <mergeCell ref="B23:C23"/>
    <mergeCell ref="D23:M23"/>
    <mergeCell ref="N23:T23"/>
    <mergeCell ref="U23:W23"/>
    <mergeCell ref="Z23:AA23"/>
    <mergeCell ref="B22:C22"/>
    <mergeCell ref="D22:M22"/>
    <mergeCell ref="N22:T22"/>
    <mergeCell ref="U22:W22"/>
    <mergeCell ref="Z22:AA22"/>
    <mergeCell ref="B21:C21"/>
    <mergeCell ref="D21:M21"/>
    <mergeCell ref="N21:T21"/>
    <mergeCell ref="U21:W21"/>
    <mergeCell ref="Z21:AA21"/>
    <mergeCell ref="B20:C20"/>
    <mergeCell ref="D20:M20"/>
    <mergeCell ref="N20:T20"/>
    <mergeCell ref="U20:W20"/>
    <mergeCell ref="Z20:AA20"/>
    <mergeCell ref="B19:C19"/>
    <mergeCell ref="D19:M19"/>
    <mergeCell ref="N19:T19"/>
    <mergeCell ref="U19:W19"/>
    <mergeCell ref="Z19:AA19"/>
    <mergeCell ref="B18:C18"/>
    <mergeCell ref="D18:M18"/>
    <mergeCell ref="N18:T18"/>
    <mergeCell ref="U18:W18"/>
    <mergeCell ref="Z18:AA18"/>
    <mergeCell ref="B17:C17"/>
    <mergeCell ref="D17:M17"/>
    <mergeCell ref="N17:T17"/>
    <mergeCell ref="U17:W17"/>
    <mergeCell ref="Z17:AA17"/>
    <mergeCell ref="N14:T14"/>
    <mergeCell ref="U14:W14"/>
    <mergeCell ref="Z14:AA14"/>
    <mergeCell ref="B13:C13"/>
    <mergeCell ref="D13:M13"/>
    <mergeCell ref="N13:T13"/>
    <mergeCell ref="U13:W13"/>
    <mergeCell ref="Z13:AA13"/>
    <mergeCell ref="B16:C16"/>
    <mergeCell ref="D16:M16"/>
    <mergeCell ref="N16:T16"/>
    <mergeCell ref="U16:W16"/>
    <mergeCell ref="Z16:AA16"/>
    <mergeCell ref="B15:C15"/>
    <mergeCell ref="D15:M15"/>
    <mergeCell ref="N15:T15"/>
    <mergeCell ref="U15:W15"/>
    <mergeCell ref="Z15:AA15"/>
    <mergeCell ref="P1:V1"/>
    <mergeCell ref="R2:U2"/>
    <mergeCell ref="H3:Z3"/>
    <mergeCell ref="A6:AB6"/>
    <mergeCell ref="B9:AA9"/>
    <mergeCell ref="B84:C84"/>
    <mergeCell ref="D84:M84"/>
    <mergeCell ref="N84:T84"/>
    <mergeCell ref="U84:W84"/>
    <mergeCell ref="Z84:AA84"/>
    <mergeCell ref="B28:Y28"/>
    <mergeCell ref="B59:Y59"/>
    <mergeCell ref="B12:C12"/>
    <mergeCell ref="D12:M12"/>
    <mergeCell ref="N12:T12"/>
    <mergeCell ref="U12:W12"/>
    <mergeCell ref="Z12:AA12"/>
    <mergeCell ref="B11:C11"/>
    <mergeCell ref="D11:M11"/>
    <mergeCell ref="N11:T11"/>
    <mergeCell ref="U11:W11"/>
    <mergeCell ref="Z11:AA11"/>
    <mergeCell ref="B14:C14"/>
    <mergeCell ref="D14:M14"/>
  </mergeCells>
  <pageMargins left="0" right="0" top="0" bottom="0" header="0" footer="0"/>
  <pageSetup paperSize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Položky všech ceníků</vt:lpstr>
      <vt:lpstr>'Položky všech ceníků'!Názvy_tisku</vt:lpstr>
      <vt:lpstr>Rekapitulace!Názvy_tisku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Veisser</cp:lastModifiedBy>
  <dcterms:modified xsi:type="dcterms:W3CDTF">2022-03-16T12:08:36Z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